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firstSheet="4" activeTab="7"/>
  </bookViews>
  <sheets>
    <sheet name="表一财政拨款收支决算表" sheetId="1" r:id="rId1"/>
    <sheet name="表二一般公共预算支出决算表" sheetId="2" r:id="rId2"/>
    <sheet name="表三一般公共预算基本支出决算表" sheetId="3" r:id="rId3"/>
    <sheet name="表四一般公共预算“三公”经费支出决算表" sheetId="4" r:id="rId4"/>
    <sheet name="表五政府性基金支出决算表" sheetId="5" r:id="rId5"/>
    <sheet name="表六部门收支决算总表" sheetId="6" r:id="rId6"/>
    <sheet name="表七部门收入决算总表" sheetId="7" r:id="rId7"/>
    <sheet name="表八部门支出决算总表" sheetId="8" r:id="rId8"/>
  </sheets>
  <calcPr calcId="144525"/>
</workbook>
</file>

<file path=xl/sharedStrings.xml><?xml version="1.0" encoding="utf-8"?>
<sst xmlns="http://schemas.openxmlformats.org/spreadsheetml/2006/main" count="259" uniqueCount="158">
  <si>
    <t>附件5：</t>
  </si>
  <si>
    <t>财政拨款收支决算总表</t>
  </si>
  <si>
    <t xml:space="preserve">   </t>
  </si>
  <si>
    <t>单位：万元</t>
  </si>
  <si>
    <t>收入</t>
  </si>
  <si>
    <t>支出</t>
  </si>
  <si>
    <t>项目</t>
  </si>
  <si>
    <t>决算数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</si>
  <si>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</si>
  <si>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</si>
  <si>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</si>
  <si>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</si>
  <si>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</si>
  <si>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</si>
  <si>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</si>
  <si>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</si>
  <si>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</si>
  <si>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（八）社会保障和就业</t>
  </si>
  <si>
    <t>(九)卫生健康支出</t>
  </si>
  <si>
    <t>二、上年结转</t>
  </si>
  <si>
    <t>（十四）资源勘探信息等支出</t>
  </si>
  <si>
    <t>（十九）住房保障支出</t>
  </si>
  <si>
    <t>(二十一）灾害防治及应急管理支出</t>
  </si>
  <si>
    <t>二、结转下年</t>
  </si>
  <si>
    <t>收 入 总 计</t>
  </si>
  <si>
    <t>支 出 总 计</t>
  </si>
  <si>
    <t>一般公共预算支出决算表</t>
  </si>
  <si>
    <t xml:space="preserve">                                      单位：万元</t>
  </si>
  <si>
    <t>功能分类科目</t>
  </si>
  <si>
    <t>2021年决算数</t>
  </si>
  <si>
    <t>备注</t>
  </si>
  <si>
    <t>科目编码</t>
  </si>
  <si>
    <t>科目名称</t>
  </si>
  <si>
    <t>小计</t>
  </si>
  <si>
    <t>基本支出</t>
  </si>
  <si>
    <t>项目支出</t>
  </si>
  <si>
    <t>社会保障和就业支出</t>
  </si>
  <si>
    <t>行政事业单位离退休</t>
  </si>
  <si>
    <t>行政单位离退休</t>
  </si>
  <si>
    <t>机关事业单位基本养老保险缴费支出</t>
  </si>
  <si>
    <t>就业补助</t>
  </si>
  <si>
    <t>公益性岗位补贴</t>
  </si>
  <si>
    <t>医疗卫生与计划生育支出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</si>
  <si>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</si>
  <si>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</si>
  <si>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</si>
  <si>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</si>
  <si>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</si>
  <si>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</si>
  <si>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购房补贴</t>
  </si>
  <si>
    <t>灾害防治及应急管理支出</t>
  </si>
  <si>
    <t>应急管理支出</t>
  </si>
  <si>
    <t>行政运行</t>
  </si>
  <si>
    <t>安全监管</t>
  </si>
  <si>
    <t>安全生产基础</t>
  </si>
  <si>
    <t>其他应急管理支出</t>
  </si>
  <si>
    <t>地震事务</t>
  </si>
  <si>
    <r>
      <rPr>
        <sz val="12"/>
        <color indexed="8"/>
        <rFont val="宋体"/>
        <charset val="134"/>
      </rPr>
      <t>备注：本表按照政府收支分类科目列示到</t>
    </r>
    <r>
      <rPr>
        <b/>
        <sz val="12"/>
        <color indexed="8"/>
        <rFont val="宋体"/>
        <charset val="134"/>
      </rPr>
      <t>项级</t>
    </r>
    <r>
      <rPr>
        <sz val="12"/>
        <color indexed="8"/>
        <rFont val="宋体"/>
        <charset val="134"/>
      </rPr>
      <t>科目</t>
    </r>
  </si>
  <si>
    <t>一般公共预算基本支出决算表</t>
  </si>
  <si>
    <t>经济分类科目</t>
  </si>
  <si>
    <t>年基本支出</t>
  </si>
  <si>
    <t>人员经费</t>
  </si>
  <si>
    <t>公用经费</t>
  </si>
  <si>
    <t>工资福利支出</t>
  </si>
  <si>
    <t>基本工资</t>
  </si>
  <si>
    <t xml:space="preserve"> 津贴补贴</t>
  </si>
  <si>
    <t>奖金</t>
  </si>
  <si>
    <t>社会保障缴费</t>
  </si>
  <si>
    <t>伙食补助费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</si>
  <si>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</si>
  <si>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</si>
  <si>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</si>
  <si>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</si>
  <si>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</si>
  <si>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</si>
  <si>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</si>
  <si>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</si>
  <si>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 商品和服务支出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</si>
  <si>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</si>
  <si>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</si>
  <si>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</si>
  <si>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</si>
  <si>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</si>
  <si>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</si>
  <si>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</si>
  <si>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</si>
  <si>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</si>
  <si>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</si>
  <si>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</si>
  <si>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</si>
  <si>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</si>
  <si>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</si>
  <si>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专用材料费</t>
  </si>
  <si>
    <t>委托业务费</t>
  </si>
  <si>
    <t>工会经费</t>
  </si>
  <si>
    <t>福利费</t>
  </si>
  <si>
    <t>公务用车运行维护费</t>
  </si>
  <si>
    <t>其他商品和服务支出</t>
  </si>
  <si>
    <t>对个人和家庭的补助</t>
  </si>
  <si>
    <t>退休费</t>
  </si>
  <si>
    <t>生活补助</t>
  </si>
  <si>
    <t>救济费</t>
  </si>
  <si>
    <t>奖励金</t>
  </si>
  <si>
    <t>其他对个人和家庭的补助支出</t>
  </si>
  <si>
    <t>其他资本性支出</t>
  </si>
  <si>
    <t>信息网络及软件购置更新</t>
  </si>
  <si>
    <t>公务用车购置</t>
  </si>
  <si>
    <t>一般公共预算“三公”经费支出决算表</t>
  </si>
  <si>
    <t xml:space="preserve"> 2020年决算数</t>
  </si>
  <si>
    <t xml:space="preserve"> 2021年决算数</t>
  </si>
  <si>
    <t>因公出国(境)费</t>
  </si>
  <si>
    <t>公务用车购置及运行费</t>
  </si>
  <si>
    <t>公务用车购置费</t>
  </si>
  <si>
    <t>公务用车运行费</t>
  </si>
  <si>
    <t>政府性基金支出决算表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</si>
  <si>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</si>
  <si>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</si>
  <si>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</si>
  <si>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</si>
  <si>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部门收支决算总表</t>
  </si>
  <si>
    <t>2018年</t>
  </si>
  <si>
    <t>一、一般公共预算拨款收入</t>
  </si>
  <si>
    <t>一、一般公共服务</t>
  </si>
  <si>
    <t>二、政府性基金预算拨款收入</t>
  </si>
  <si>
    <t>八、社会保障和就业支出</t>
  </si>
  <si>
    <t>三、事业收入</t>
  </si>
  <si>
    <t>九、卫生健康</t>
  </si>
  <si>
    <t>四、事业单位经营收入</t>
  </si>
  <si>
    <t>十九、住房保障支出</t>
  </si>
  <si>
    <t>五、其他收入</t>
  </si>
  <si>
    <t>二十一、灾害防治及应急管理局</t>
  </si>
  <si>
    <t>本年收入合计</t>
  </si>
  <si>
    <t>本年支出合计</t>
  </si>
  <si>
    <t>用事业基金弥补收支差额</t>
  </si>
  <si>
    <t>上年结转</t>
  </si>
  <si>
    <t>结转下年</t>
  </si>
  <si>
    <t>部门收入决算总表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</si>
  <si>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</si>
  <si>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</si>
  <si>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</si>
  <si>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</si>
  <si>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</si>
  <si>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</si>
  <si>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</si>
  <si>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</si>
  <si>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</si>
  <si>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财政对工伤保险基金的补助</t>
  </si>
  <si>
    <t>财政对生育保险基金的补助</t>
  </si>
  <si>
    <t>卫生健康</t>
  </si>
  <si>
    <t>灾害防治及应急管理事务</t>
  </si>
  <si>
    <t>应急管理局</t>
  </si>
  <si>
    <t>合 计</t>
  </si>
  <si>
    <t>部门支出决算总表</t>
  </si>
  <si>
    <t>上缴上级支出</t>
  </si>
  <si>
    <t>事业单位经营支出</t>
  </si>
  <si>
    <t>对下级单位
补助支出</t>
  </si>
  <si>
    <t>公益性岗位补助</t>
  </si>
  <si>
    <t>应急管理事务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</si>
</sst>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16"/>
      <color indexed="8"/>
      <name val="仿宋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方正小标宋简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E8" sqref="E8"/>
    </sheetView>
  </sheetViews>
  <sheetFormatPr defaultColWidth="9" defaultRowHeight="14.4" outlineLevelCol="5"/>
  <cols>
    <col min="1" max="1" width="28.25" customWidth="1"/>
    <col min="2" max="2" width="18.8796296296296" customWidth="1"/>
    <col min="3" max="3" width="23.3796296296296" customWidth="1"/>
    <col min="4" max="4" width="11.75" customWidth="1"/>
    <col min="5" max="5" width="20.8796296296296" customWidth="1"/>
    <col min="6" max="6" width="23.75" customWidth="1"/>
  </cols>
  <sheetData>
    <row r="1" ht="22.2" spans="1:3">
      <c r="A1" s="1" t="s">
        <v>0</v>
      </c>
      <c r="C1" s="12" t="s">
        <v>1</v>
      </c>
    </row>
    <row r="2" ht="18.15" spans="1:6">
      <c r="A2" s="27" t="s">
        <v>2</v>
      </c>
      <c r="B2" s="28"/>
      <c r="C2" s="28"/>
      <c r="D2" s="28"/>
      <c r="E2" s="29" t="s">
        <v>3</v>
      </c>
      <c r="F2" s="29"/>
    </row>
    <row r="3" ht="21.6" customHeight="1" spans="1:6">
      <c r="A3" s="30" t="s">
        <v>4</v>
      </c>
      <c r="B3" s="31"/>
      <c r="C3" s="30" t="s">
        <v>5</v>
      </c>
      <c r="D3" s="32"/>
      <c r="E3" s="32"/>
      <c r="F3" s="31"/>
    </row>
    <row r="4" spans="1:6">
      <c r="A4" s="7" t="s">
        <v>6</v>
      </c>
      <c r="B4" s="7" t="s">
        <v>7</v>
      </c>
      <c r="C4" s="7" t="s">
        <v>6</v>
      </c>
      <c r="D4" s="7" t="s">
        <v>8</v>
      </c>
      <c r="E4" s="33" t="s">
        <v>9</v>
      </c>
      <c r="F4" s="33" t="s">
        <v>10</v>
      </c>
    </row>
    <row r="5" ht="33.75" customHeight="1" spans="1:6">
      <c r="A5" s="16" t="s">
        <v>11</v>
      </c>
      <c r="B5" s="7">
        <f>B6+B11</f>
        <v>1896.96</v>
      </c>
      <c r="C5" s="7" t="s">
        <v>12</v>
      </c>
      <c r="D5" s="7"/>
      <c r="E5" s="7">
        <v>0</v>
      </c>
      <c r="F5" s="7">
        <v>0</v>
      </c>
    </row>
    <row r="6" ht="33.75" customHeight="1" spans="1:6">
      <c r="A6" s="34" t="s">
        <v>13</v>
      </c>
      <c r="B6" s="35">
        <v>1827.77</v>
      </c>
      <c r="C6" s="34" t="s">
        <v>14</v>
      </c>
      <c r="D6" s="7"/>
      <c r="E6" s="7">
        <v>0</v>
      </c>
      <c r="F6" s="7">
        <v>0</v>
      </c>
    </row>
    <row r="7" ht="33.75" customHeight="1" spans="1:6">
      <c r="A7" s="34" t="s">
        <v>15</v>
      </c>
      <c r="B7" s="35">
        <v>0</v>
      </c>
      <c r="C7" s="34" t="s">
        <v>16</v>
      </c>
      <c r="D7" s="7"/>
      <c r="E7" s="7">
        <v>0</v>
      </c>
      <c r="F7" s="7">
        <v>0</v>
      </c>
    </row>
    <row r="8" ht="33.75" customHeight="1" spans="1:6">
      <c r="A8" s="34"/>
      <c r="B8" s="35"/>
      <c r="C8" s="34" t="s">
        <v>17</v>
      </c>
      <c r="D8" s="7"/>
      <c r="E8" s="7">
        <v>98.84</v>
      </c>
      <c r="F8" s="7">
        <v>0</v>
      </c>
    </row>
    <row r="9" ht="33.75" customHeight="1" spans="1:6">
      <c r="A9" s="34"/>
      <c r="B9" s="35"/>
      <c r="C9" s="34" t="s">
        <v>18</v>
      </c>
      <c r="D9" s="7"/>
      <c r="E9" s="7">
        <v>59.63</v>
      </c>
      <c r="F9" s="7"/>
    </row>
    <row r="10" ht="33.75" customHeight="1" spans="1:6">
      <c r="A10" s="34" t="s">
        <v>19</v>
      </c>
      <c r="B10" s="35"/>
      <c r="C10" s="34" t="s">
        <v>20</v>
      </c>
      <c r="D10" s="7"/>
      <c r="E10" s="7">
        <v>0</v>
      </c>
      <c r="F10" s="7">
        <v>0</v>
      </c>
    </row>
    <row r="11" ht="33.75" customHeight="1" spans="1:6">
      <c r="A11" s="34" t="s">
        <v>13</v>
      </c>
      <c r="B11" s="35">
        <v>69.19</v>
      </c>
      <c r="C11" s="34" t="s">
        <v>21</v>
      </c>
      <c r="D11" s="7"/>
      <c r="E11" s="7">
        <v>72.67</v>
      </c>
      <c r="F11" s="7">
        <v>0</v>
      </c>
    </row>
    <row r="12" ht="33.75" customHeight="1" spans="1:6">
      <c r="A12" s="34" t="s">
        <v>15</v>
      </c>
      <c r="B12" s="35">
        <v>0</v>
      </c>
      <c r="C12" s="34" t="s">
        <v>22</v>
      </c>
      <c r="D12" s="7"/>
      <c r="E12" s="7">
        <v>1649.32</v>
      </c>
      <c r="F12" s="7"/>
    </row>
    <row r="13" ht="33.75" customHeight="1" spans="1:6">
      <c r="A13" s="35"/>
      <c r="B13" s="35"/>
      <c r="C13" s="34"/>
      <c r="D13" s="7"/>
      <c r="E13" s="7"/>
      <c r="F13" s="7"/>
    </row>
    <row r="14" ht="33.75" customHeight="1" spans="1:6">
      <c r="A14" s="35"/>
      <c r="B14" s="35"/>
      <c r="C14" s="34" t="s">
        <v>23</v>
      </c>
      <c r="D14" s="7"/>
      <c r="E14" s="7">
        <v>16.5</v>
      </c>
      <c r="F14" s="7">
        <v>0</v>
      </c>
    </row>
    <row r="15" ht="33.75" customHeight="1" spans="1:6">
      <c r="A15" s="35"/>
      <c r="B15" s="35"/>
      <c r="C15" s="35"/>
      <c r="D15" s="7"/>
      <c r="E15" s="7"/>
      <c r="F15" s="7"/>
    </row>
    <row r="16" ht="33.75" customHeight="1" spans="1:6">
      <c r="A16" s="35" t="s">
        <v>24</v>
      </c>
      <c r="B16" s="35">
        <f>B11+B6</f>
        <v>1896.96</v>
      </c>
      <c r="C16" s="35" t="s">
        <v>25</v>
      </c>
      <c r="D16" s="7"/>
      <c r="E16" s="7">
        <f>E8+E10+E11+E14+E9+E12</f>
        <v>1896.96</v>
      </c>
      <c r="F16" s="7">
        <v>0</v>
      </c>
    </row>
    <row r="17" ht="22.2" spans="1:1">
      <c r="A17" s="12"/>
    </row>
  </sheetData>
  <mergeCells count="4">
    <mergeCell ref="A2:B2"/>
    <mergeCell ref="E2:F2"/>
    <mergeCell ref="A3:B3"/>
    <mergeCell ref="C3:F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0" workbookViewId="0">
      <selection activeCell="C27" sqref="C27"/>
    </sheetView>
  </sheetViews>
  <sheetFormatPr defaultColWidth="9" defaultRowHeight="14.4" outlineLevelCol="5"/>
  <cols>
    <col min="1" max="1" width="19.75" customWidth="1"/>
    <col min="2" max="2" width="13.75" customWidth="1"/>
    <col min="3" max="3" width="14" customWidth="1"/>
    <col min="4" max="4" width="12.6296296296296" customWidth="1"/>
    <col min="5" max="5" width="11.5" customWidth="1"/>
    <col min="6" max="6" width="12" customWidth="1"/>
  </cols>
  <sheetData>
    <row r="1" ht="32.25" customHeight="1" spans="1:6">
      <c r="A1" s="1" t="s">
        <v>0</v>
      </c>
      <c r="B1" s="5"/>
      <c r="C1" s="2" t="s">
        <v>26</v>
      </c>
      <c r="D1" s="5"/>
      <c r="E1" s="5"/>
      <c r="F1" s="5"/>
    </row>
    <row r="2" ht="16.9" customHeight="1" spans="1:6">
      <c r="A2" s="25" t="s">
        <v>27</v>
      </c>
      <c r="B2" s="23"/>
      <c r="C2" s="23"/>
      <c r="D2" s="23"/>
      <c r="E2" s="23"/>
      <c r="F2" s="23"/>
    </row>
    <row r="3" ht="45" customHeight="1" spans="1:6">
      <c r="A3" s="7" t="s">
        <v>28</v>
      </c>
      <c r="B3" s="7"/>
      <c r="C3" s="7" t="s">
        <v>29</v>
      </c>
      <c r="D3" s="7"/>
      <c r="E3" s="7"/>
      <c r="F3" s="7" t="s">
        <v>30</v>
      </c>
    </row>
    <row r="4" ht="45" customHeight="1" spans="1:6">
      <c r="A4" s="7" t="s">
        <v>31</v>
      </c>
      <c r="B4" s="7" t="s">
        <v>32</v>
      </c>
      <c r="C4" s="7" t="s">
        <v>33</v>
      </c>
      <c r="D4" s="7" t="s">
        <v>34</v>
      </c>
      <c r="E4" s="7" t="s">
        <v>35</v>
      </c>
      <c r="F4" s="7"/>
    </row>
    <row r="5" ht="45" customHeight="1" spans="1:6">
      <c r="A5" s="7">
        <v>208</v>
      </c>
      <c r="B5" s="7" t="s">
        <v>36</v>
      </c>
      <c r="C5" s="7">
        <f>C6+C9</f>
        <v>84.17</v>
      </c>
      <c r="D5" s="7">
        <f>D6+D9</f>
        <v>98.84</v>
      </c>
      <c r="E5" s="7">
        <f>E6+E9</f>
        <v>0</v>
      </c>
      <c r="F5" s="7"/>
    </row>
    <row r="6" ht="45" customHeight="1" spans="1:6">
      <c r="A6" s="7">
        <v>20805</v>
      </c>
      <c r="B6" s="7" t="s">
        <v>37</v>
      </c>
      <c r="C6" s="7">
        <f>C7+C8</f>
        <v>83.55</v>
      </c>
      <c r="D6" s="7">
        <f>D7+D8</f>
        <v>98.22</v>
      </c>
      <c r="E6" s="7">
        <f>E7+E8</f>
        <v>0</v>
      </c>
      <c r="F6" s="7"/>
    </row>
    <row r="7" ht="45" customHeight="1" spans="1:6">
      <c r="A7" s="7">
        <v>2080501</v>
      </c>
      <c r="B7" s="7" t="s">
        <v>38</v>
      </c>
      <c r="C7" s="7">
        <v>0.8</v>
      </c>
      <c r="D7" s="7">
        <v>1.1</v>
      </c>
      <c r="E7" s="9">
        <v>0</v>
      </c>
      <c r="F7" s="7"/>
    </row>
    <row r="8" ht="45" customHeight="1" spans="1:6">
      <c r="A8" s="7">
        <v>2080505</v>
      </c>
      <c r="B8" s="7" t="s">
        <v>39</v>
      </c>
      <c r="C8" s="7">
        <v>82.75</v>
      </c>
      <c r="D8" s="7">
        <v>97.12</v>
      </c>
      <c r="E8" s="9">
        <v>0</v>
      </c>
      <c r="F8" s="7"/>
    </row>
    <row r="9" ht="45" customHeight="1" spans="1:6">
      <c r="A9" s="7">
        <v>20807</v>
      </c>
      <c r="B9" s="7" t="s">
        <v>40</v>
      </c>
      <c r="C9" s="7">
        <f>C10</f>
        <v>0.62</v>
      </c>
      <c r="D9" s="7">
        <f>D10</f>
        <v>0.62</v>
      </c>
      <c r="E9" s="9">
        <v>0</v>
      </c>
      <c r="F9" s="7"/>
    </row>
    <row r="10" ht="45" customHeight="1" spans="1:6">
      <c r="A10" s="7">
        <v>2080705</v>
      </c>
      <c r="B10" s="7" t="s">
        <v>41</v>
      </c>
      <c r="C10" s="7">
        <v>0.62</v>
      </c>
      <c r="D10" s="7">
        <v>0.62</v>
      </c>
      <c r="E10" s="9">
        <v>0</v>
      </c>
      <c r="F10" s="7"/>
    </row>
    <row r="11" ht="45" customHeight="1" spans="1:6">
      <c r="A11" s="7">
        <v>210</v>
      </c>
      <c r="B11" s="7" t="s">
        <v>42</v>
      </c>
      <c r="C11" s="7">
        <f>C12</f>
        <v>59.63</v>
      </c>
      <c r="D11" s="7">
        <f>D12</f>
        <v>59.63</v>
      </c>
      <c r="E11" s="9">
        <v>0</v>
      </c>
      <c r="F11" s="7"/>
    </row>
    <row r="12" ht="45" customHeight="1" spans="1:6">
      <c r="A12" s="7">
        <v>21011</v>
      </c>
      <c r="B12" s="7" t="s">
        <v>43</v>
      </c>
      <c r="C12" s="7">
        <f>C13+C14+C15</f>
        <v>59.63</v>
      </c>
      <c r="D12" s="7">
        <f>D13+D14+D15</f>
        <v>59.63</v>
      </c>
      <c r="E12" s="9">
        <v>0</v>
      </c>
      <c r="F12" s="7"/>
    </row>
    <row r="13" ht="45" customHeight="1" spans="1:6">
      <c r="A13" s="7">
        <v>2101101</v>
      </c>
      <c r="B13" s="7" t="s">
        <v>44</v>
      </c>
      <c r="C13" s="7">
        <v>48.56</v>
      </c>
      <c r="D13" s="7">
        <v>48.56</v>
      </c>
      <c r="E13" s="9">
        <v>0</v>
      </c>
      <c r="F13" s="7"/>
    </row>
    <row r="14" ht="45" customHeight="1" spans="1:6">
      <c r="A14" s="7">
        <v>2101103</v>
      </c>
      <c r="B14" s="7" t="s">
        <v>45</v>
      </c>
      <c r="C14" s="7">
        <v>11.07</v>
      </c>
      <c r="D14" s="7">
        <v>11.07</v>
      </c>
      <c r="E14" s="9">
        <v>0</v>
      </c>
      <c r="F14" s="7"/>
    </row>
    <row r="15" ht="45" customHeight="1" spans="1:6">
      <c r="A15" s="7">
        <v>2101199</v>
      </c>
      <c r="B15" s="7" t="s">
        <v>46</v>
      </c>
      <c r="C15" s="7">
        <v>0</v>
      </c>
      <c r="D15" s="7">
        <v>0</v>
      </c>
      <c r="E15" s="9">
        <v>0</v>
      </c>
      <c r="F15" s="7"/>
    </row>
    <row r="16" ht="45" customHeight="1" spans="1:6">
      <c r="A16" s="7">
        <v>221</v>
      </c>
      <c r="B16" s="7" t="s">
        <v>47</v>
      </c>
      <c r="C16" s="7">
        <f t="shared" ref="C16:C18" si="0">D16+E16</f>
        <v>72.67</v>
      </c>
      <c r="D16" s="7">
        <f>D17</f>
        <v>72.67</v>
      </c>
      <c r="E16" s="10">
        <v>0</v>
      </c>
      <c r="F16" s="7"/>
    </row>
    <row r="17" ht="45" customHeight="1" spans="1:6">
      <c r="A17" s="7">
        <v>22102</v>
      </c>
      <c r="B17" s="7" t="s">
        <v>48</v>
      </c>
      <c r="C17" s="7">
        <f t="shared" si="0"/>
        <v>72.67</v>
      </c>
      <c r="D17" s="7">
        <f>D18</f>
        <v>72.67</v>
      </c>
      <c r="E17" s="10">
        <v>0</v>
      </c>
      <c r="F17" s="7"/>
    </row>
    <row r="18" ht="45" customHeight="1" spans="1:6">
      <c r="A18" s="7">
        <v>2210201</v>
      </c>
      <c r="B18" s="7" t="s">
        <v>49</v>
      </c>
      <c r="C18" s="7">
        <v>72.67</v>
      </c>
      <c r="D18" s="7">
        <v>72.67</v>
      </c>
      <c r="E18" s="10">
        <v>0</v>
      </c>
      <c r="F18" s="7"/>
    </row>
    <row r="19" ht="45" customHeight="1" spans="1:6">
      <c r="A19" s="7">
        <v>224</v>
      </c>
      <c r="B19" s="7" t="s">
        <v>50</v>
      </c>
      <c r="C19" s="7">
        <f>D19+E19</f>
        <v>1649.32</v>
      </c>
      <c r="D19" s="7">
        <f>D20+D25</f>
        <v>919.72</v>
      </c>
      <c r="E19" s="7">
        <f>E20+E25</f>
        <v>729.6</v>
      </c>
      <c r="F19" s="7"/>
    </row>
    <row r="20" ht="45" customHeight="1" spans="1:6">
      <c r="A20" s="7">
        <v>22401</v>
      </c>
      <c r="B20" s="7" t="s">
        <v>51</v>
      </c>
      <c r="C20" s="7">
        <f>D20+E20</f>
        <v>1645.79</v>
      </c>
      <c r="D20" s="7">
        <f>D21+D22+D23+D24</f>
        <v>919.72</v>
      </c>
      <c r="E20" s="7">
        <f>E21+E22+E23+E24</f>
        <v>726.07</v>
      </c>
      <c r="F20" s="7"/>
    </row>
    <row r="21" ht="45" customHeight="1" spans="1:6">
      <c r="A21" s="7">
        <v>2240101</v>
      </c>
      <c r="B21" s="7" t="s">
        <v>52</v>
      </c>
      <c r="C21" s="7">
        <v>923.72</v>
      </c>
      <c r="D21" s="7">
        <v>919.72</v>
      </c>
      <c r="E21" s="10">
        <v>4</v>
      </c>
      <c r="F21" s="7"/>
    </row>
    <row r="22" ht="45" customHeight="1" spans="1:6">
      <c r="A22" s="7">
        <v>2240106</v>
      </c>
      <c r="B22" s="7" t="s">
        <v>53</v>
      </c>
      <c r="C22" s="7">
        <f>D22+E22</f>
        <v>128.36</v>
      </c>
      <c r="D22" s="7">
        <v>0</v>
      </c>
      <c r="E22" s="10">
        <v>128.36</v>
      </c>
      <c r="F22" s="7"/>
    </row>
    <row r="23" ht="45" customHeight="1" spans="1:6">
      <c r="A23" s="7">
        <v>2240107</v>
      </c>
      <c r="B23" s="7" t="s">
        <v>54</v>
      </c>
      <c r="C23" s="7">
        <f>D23+E23</f>
        <v>6</v>
      </c>
      <c r="D23" s="7">
        <v>0</v>
      </c>
      <c r="E23" s="10">
        <v>6</v>
      </c>
      <c r="F23" s="7"/>
    </row>
    <row r="24" ht="45" customHeight="1" spans="1:6">
      <c r="A24" s="7">
        <v>2240199</v>
      </c>
      <c r="B24" s="7" t="s">
        <v>55</v>
      </c>
      <c r="C24" s="7">
        <v>587.71</v>
      </c>
      <c r="D24" s="7">
        <v>0</v>
      </c>
      <c r="E24" s="10">
        <v>587.71</v>
      </c>
      <c r="F24" s="7"/>
    </row>
    <row r="25" ht="45" customHeight="1" spans="1:6">
      <c r="A25" s="7">
        <v>22405</v>
      </c>
      <c r="B25" s="7" t="s">
        <v>56</v>
      </c>
      <c r="C25" s="7">
        <f>C26</f>
        <v>3.53</v>
      </c>
      <c r="D25" s="7">
        <f>D26</f>
        <v>0</v>
      </c>
      <c r="E25" s="7">
        <f>E26</f>
        <v>3.53</v>
      </c>
      <c r="F25" s="7"/>
    </row>
    <row r="26" ht="45" customHeight="1" spans="1:6">
      <c r="A26" s="7">
        <v>2240501</v>
      </c>
      <c r="B26" s="7" t="s">
        <v>52</v>
      </c>
      <c r="C26" s="7">
        <v>3.53</v>
      </c>
      <c r="D26" s="7">
        <v>0</v>
      </c>
      <c r="E26" s="10">
        <v>3.53</v>
      </c>
      <c r="F26" s="7"/>
    </row>
    <row r="27" ht="36" customHeight="1" spans="1:6">
      <c r="A27" s="7" t="s">
        <v>8</v>
      </c>
      <c r="B27" s="7"/>
      <c r="C27" s="7">
        <f>D27+E27</f>
        <v>1880.46</v>
      </c>
      <c r="D27" s="7">
        <f>D5+D11+D16+D19</f>
        <v>1150.86</v>
      </c>
      <c r="E27" s="7">
        <f>E5+E11+E16+E19</f>
        <v>729.6</v>
      </c>
      <c r="F27" s="7"/>
    </row>
    <row r="28" ht="15.6" spans="1:6">
      <c r="A28" s="26" t="s">
        <v>57</v>
      </c>
      <c r="B28" s="19"/>
      <c r="C28" s="19"/>
      <c r="D28" s="19"/>
      <c r="E28" s="19"/>
      <c r="F28" s="19"/>
    </row>
  </sheetData>
  <mergeCells count="5">
    <mergeCell ref="A2:F2"/>
    <mergeCell ref="A3:B3"/>
    <mergeCell ref="C3:E3"/>
    <mergeCell ref="A28:F28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41" workbookViewId="0">
      <selection activeCell="D53" sqref="D53"/>
    </sheetView>
  </sheetViews>
  <sheetFormatPr defaultColWidth="9" defaultRowHeight="14.4" outlineLevelCol="5"/>
  <cols>
    <col min="1" max="1" width="16.75" customWidth="1"/>
    <col min="2" max="2" width="17" customWidth="1"/>
    <col min="3" max="3" width="14.6296296296296" customWidth="1"/>
    <col min="4" max="4" width="15.1296296296296" customWidth="1"/>
    <col min="5" max="5" width="13.1296296296296" customWidth="1"/>
    <col min="6" max="6" width="12" customWidth="1"/>
  </cols>
  <sheetData>
    <row r="1" ht="30.6" customHeight="1" spans="1:3">
      <c r="A1" s="1" t="s">
        <v>0</v>
      </c>
      <c r="C1" s="12" t="s">
        <v>58</v>
      </c>
    </row>
    <row r="2" ht="21.6" customHeight="1" spans="1:6">
      <c r="A2" s="22"/>
      <c r="E2" s="23" t="s">
        <v>3</v>
      </c>
      <c r="F2" s="23"/>
    </row>
    <row r="3" ht="29.25" customHeight="1" spans="1:6">
      <c r="A3" s="7" t="s">
        <v>59</v>
      </c>
      <c r="B3" s="7"/>
      <c r="C3" s="7" t="s">
        <v>60</v>
      </c>
      <c r="D3" s="7"/>
      <c r="E3" s="7"/>
      <c r="F3" s="7" t="s">
        <v>30</v>
      </c>
    </row>
    <row r="4" ht="30" customHeight="1" spans="1:6">
      <c r="A4" s="7" t="s">
        <v>31</v>
      </c>
      <c r="B4" s="7" t="s">
        <v>32</v>
      </c>
      <c r="C4" s="7" t="s">
        <v>8</v>
      </c>
      <c r="D4" s="7" t="s">
        <v>61</v>
      </c>
      <c r="E4" s="7" t="s">
        <v>62</v>
      </c>
      <c r="F4" s="7"/>
    </row>
    <row r="5" ht="30" customHeight="1" spans="1:6">
      <c r="A5" s="7">
        <v>301</v>
      </c>
      <c r="B5" s="7" t="s">
        <v>63</v>
      </c>
      <c r="C5" s="24">
        <f t="shared" ref="C5:C22" si="0">D5+E5</f>
        <v>1060.23</v>
      </c>
      <c r="D5" s="24">
        <f>D6+D7+D8+D9+D10+D11+D12+D13+D14+D15+D18+D16+D17</f>
        <v>1060.23</v>
      </c>
      <c r="E5" s="24">
        <f>E6+E7+E8+E9+E10+E11+E12+E13+E14+E15+E18+E16+E17</f>
        <v>0</v>
      </c>
      <c r="F5" s="7"/>
    </row>
    <row r="6" ht="30" customHeight="1" spans="1:6">
      <c r="A6" s="7">
        <v>30101</v>
      </c>
      <c r="B6" s="7" t="s">
        <v>64</v>
      </c>
      <c r="C6" s="24">
        <f t="shared" si="0"/>
        <v>112.91</v>
      </c>
      <c r="D6" s="24">
        <v>112.91</v>
      </c>
      <c r="E6" s="24">
        <v>0</v>
      </c>
      <c r="F6" s="7"/>
    </row>
    <row r="7" ht="30" customHeight="1" spans="1:6">
      <c r="A7" s="7">
        <v>30102</v>
      </c>
      <c r="B7" s="7" t="s">
        <v>65</v>
      </c>
      <c r="C7" s="24">
        <f t="shared" si="0"/>
        <v>451.67</v>
      </c>
      <c r="D7" s="24">
        <v>451.67</v>
      </c>
      <c r="E7" s="24">
        <v>0</v>
      </c>
      <c r="F7" s="7"/>
    </row>
    <row r="8" ht="30" customHeight="1" spans="1:6">
      <c r="A8" s="7">
        <v>30103</v>
      </c>
      <c r="B8" s="7" t="s">
        <v>66</v>
      </c>
      <c r="C8" s="24">
        <f t="shared" si="0"/>
        <v>54.79</v>
      </c>
      <c r="D8" s="24">
        <v>54.79</v>
      </c>
      <c r="E8" s="24">
        <v>0</v>
      </c>
      <c r="F8" s="7"/>
    </row>
    <row r="9" ht="30" customHeight="1" spans="1:6">
      <c r="A9" s="7">
        <v>30104</v>
      </c>
      <c r="B9" s="7" t="s">
        <v>67</v>
      </c>
      <c r="C9" s="24">
        <f t="shared" si="0"/>
        <v>0</v>
      </c>
      <c r="D9" s="24">
        <v>0</v>
      </c>
      <c r="E9" s="24">
        <v>0</v>
      </c>
      <c r="F9" s="7"/>
    </row>
    <row r="10" ht="30" customHeight="1" spans="1:6">
      <c r="A10" s="7">
        <v>30105</v>
      </c>
      <c r="B10" s="7" t="s">
        <v>68</v>
      </c>
      <c r="C10" s="24">
        <f t="shared" si="0"/>
        <v>11.57</v>
      </c>
      <c r="D10" s="24">
        <v>11.57</v>
      </c>
      <c r="E10" s="24">
        <v>0</v>
      </c>
      <c r="F10" s="7"/>
    </row>
    <row r="11" ht="30" customHeight="1" spans="1:6">
      <c r="A11" s="7">
        <v>30107</v>
      </c>
      <c r="B11" s="7" t="s">
        <v>69</v>
      </c>
      <c r="C11" s="24">
        <f t="shared" si="0"/>
        <v>142.34</v>
      </c>
      <c r="D11" s="24">
        <v>142.34</v>
      </c>
      <c r="E11" s="24">
        <v>0</v>
      </c>
      <c r="F11" s="7"/>
    </row>
    <row r="12" ht="30" customHeight="1" spans="1:6">
      <c r="A12" s="7">
        <v>30108</v>
      </c>
      <c r="B12" s="7" t="s">
        <v>70</v>
      </c>
      <c r="C12" s="24">
        <f t="shared" si="0"/>
        <v>24.93</v>
      </c>
      <c r="D12" s="24">
        <v>24.93</v>
      </c>
      <c r="E12" s="24">
        <v>0</v>
      </c>
      <c r="F12" s="7"/>
    </row>
    <row r="13" ht="30" customHeight="1" spans="1:6">
      <c r="A13" s="7">
        <v>30110</v>
      </c>
      <c r="B13" s="7" t="s">
        <v>71</v>
      </c>
      <c r="C13" s="24">
        <f t="shared" si="0"/>
        <v>53.8</v>
      </c>
      <c r="D13" s="24">
        <v>53.8</v>
      </c>
      <c r="E13" s="24">
        <v>0</v>
      </c>
      <c r="F13" s="7"/>
    </row>
    <row r="14" ht="30" customHeight="1" spans="1:6">
      <c r="A14" s="7">
        <v>30111</v>
      </c>
      <c r="B14" s="7" t="s">
        <v>72</v>
      </c>
      <c r="C14" s="24">
        <f t="shared" si="0"/>
        <v>11.07</v>
      </c>
      <c r="D14" s="24">
        <v>11.07</v>
      </c>
      <c r="E14" s="24">
        <v>0</v>
      </c>
      <c r="F14" s="7"/>
    </row>
    <row r="15" ht="30" customHeight="1" spans="1:6">
      <c r="A15" s="7">
        <v>30112</v>
      </c>
      <c r="B15" s="7" t="s">
        <v>73</v>
      </c>
      <c r="C15" s="24">
        <f t="shared" si="0"/>
        <v>4.98</v>
      </c>
      <c r="D15" s="24">
        <v>4.98</v>
      </c>
      <c r="E15" s="24">
        <v>0</v>
      </c>
      <c r="F15" s="7"/>
    </row>
    <row r="16" ht="30" customHeight="1" spans="1:6">
      <c r="A16" s="7">
        <v>30113</v>
      </c>
      <c r="B16" s="7" t="s">
        <v>74</v>
      </c>
      <c r="C16" s="24">
        <f t="shared" si="0"/>
        <v>143.77</v>
      </c>
      <c r="D16" s="24">
        <v>143.77</v>
      </c>
      <c r="E16" s="24">
        <v>0</v>
      </c>
      <c r="F16" s="7"/>
    </row>
    <row r="17" ht="30" customHeight="1" spans="1:6">
      <c r="A17" s="7">
        <v>301</v>
      </c>
      <c r="B17" s="7" t="s">
        <v>75</v>
      </c>
      <c r="C17" s="24">
        <f t="shared" si="0"/>
        <v>0.13</v>
      </c>
      <c r="D17" s="24">
        <v>0.13</v>
      </c>
      <c r="E17" s="24">
        <v>0</v>
      </c>
      <c r="F17" s="7"/>
    </row>
    <row r="18" ht="30" customHeight="1" spans="1:6">
      <c r="A18" s="7">
        <v>30199</v>
      </c>
      <c r="B18" s="7" t="s">
        <v>76</v>
      </c>
      <c r="C18" s="24">
        <f t="shared" si="0"/>
        <v>48.27</v>
      </c>
      <c r="D18" s="24">
        <v>48.27</v>
      </c>
      <c r="E18" s="24">
        <v>0</v>
      </c>
      <c r="F18" s="7"/>
    </row>
    <row r="19" ht="30" customHeight="1" spans="1:6">
      <c r="A19" s="7">
        <v>302</v>
      </c>
      <c r="B19" s="7" t="s">
        <v>77</v>
      </c>
      <c r="C19" s="24">
        <f t="shared" si="0"/>
        <v>280.67</v>
      </c>
      <c r="D19" s="24">
        <f>D20+D21+D22+D23+D24+D25+D26+D27+D28+D29+D30+D31+D32+D33+D34+D35+D36+D37+D38+D39</f>
        <v>76.16</v>
      </c>
      <c r="E19" s="24">
        <f>E20+E21+E22+E23+E24+E25+E26+E27+E28+E29+E30+E31+E32+E33+E34+E35+E36+E37+E38+E39</f>
        <v>204.51</v>
      </c>
      <c r="F19" s="7"/>
    </row>
    <row r="20" ht="30" customHeight="1" spans="1:6">
      <c r="A20" s="7">
        <v>30201</v>
      </c>
      <c r="B20" s="7" t="s">
        <v>78</v>
      </c>
      <c r="C20" s="24">
        <f t="shared" si="0"/>
        <v>21.89</v>
      </c>
      <c r="D20" s="24">
        <v>7.07</v>
      </c>
      <c r="E20" s="24">
        <v>14.82</v>
      </c>
      <c r="F20" s="7"/>
    </row>
    <row r="21" ht="30" customHeight="1" spans="1:6">
      <c r="A21" s="7">
        <v>30202</v>
      </c>
      <c r="B21" s="7" t="s">
        <v>79</v>
      </c>
      <c r="C21" s="24">
        <f t="shared" si="0"/>
        <v>39.32</v>
      </c>
      <c r="D21" s="24">
        <v>1.3</v>
      </c>
      <c r="E21" s="24">
        <v>38.02</v>
      </c>
      <c r="F21" s="7"/>
    </row>
    <row r="22" ht="30" customHeight="1" spans="1:6">
      <c r="A22" s="7">
        <v>30203</v>
      </c>
      <c r="B22" s="7" t="s">
        <v>80</v>
      </c>
      <c r="C22" s="24">
        <f t="shared" si="0"/>
        <v>4</v>
      </c>
      <c r="D22" s="24">
        <v>0</v>
      </c>
      <c r="E22" s="24">
        <v>4</v>
      </c>
      <c r="F22" s="7"/>
    </row>
    <row r="23" ht="30" customHeight="1" spans="1:6">
      <c r="A23" s="7">
        <v>30205</v>
      </c>
      <c r="B23" s="7" t="s">
        <v>81</v>
      </c>
      <c r="C23" s="24">
        <f t="shared" ref="C23:C51" si="1">D23+E23</f>
        <v>0.2</v>
      </c>
      <c r="D23" s="24">
        <v>0.2</v>
      </c>
      <c r="E23" s="24">
        <v>0</v>
      </c>
      <c r="F23" s="7"/>
    </row>
    <row r="24" ht="30" customHeight="1" spans="1:6">
      <c r="A24" s="7">
        <v>30206</v>
      </c>
      <c r="B24" s="7" t="s">
        <v>82</v>
      </c>
      <c r="C24" s="24">
        <f t="shared" si="1"/>
        <v>2.8</v>
      </c>
      <c r="D24" s="24">
        <v>2.8</v>
      </c>
      <c r="E24" s="24">
        <v>0</v>
      </c>
      <c r="F24" s="7"/>
    </row>
    <row r="25" ht="30" customHeight="1" spans="1:6">
      <c r="A25" s="7">
        <v>30207</v>
      </c>
      <c r="B25" s="7" t="s">
        <v>83</v>
      </c>
      <c r="C25" s="24">
        <f t="shared" si="1"/>
        <v>6.19</v>
      </c>
      <c r="D25" s="24">
        <v>2.65</v>
      </c>
      <c r="E25" s="24">
        <v>3.54</v>
      </c>
      <c r="F25" s="7"/>
    </row>
    <row r="26" ht="30" customHeight="1" spans="1:6">
      <c r="A26" s="7">
        <v>30208</v>
      </c>
      <c r="B26" s="7" t="s">
        <v>84</v>
      </c>
      <c r="C26" s="24">
        <f t="shared" si="1"/>
        <v>0</v>
      </c>
      <c r="D26" s="24">
        <v>0</v>
      </c>
      <c r="E26" s="24">
        <v>0</v>
      </c>
      <c r="F26" s="7"/>
    </row>
    <row r="27" ht="30" customHeight="1" spans="1:6">
      <c r="A27" s="7">
        <v>30209</v>
      </c>
      <c r="B27" s="7" t="s">
        <v>85</v>
      </c>
      <c r="C27" s="24">
        <f t="shared" si="1"/>
        <v>0</v>
      </c>
      <c r="D27" s="24">
        <v>0</v>
      </c>
      <c r="E27" s="24">
        <v>0</v>
      </c>
      <c r="F27" s="7"/>
    </row>
    <row r="28" ht="30" customHeight="1" spans="1:6">
      <c r="A28" s="7">
        <v>30211</v>
      </c>
      <c r="B28" s="7" t="s">
        <v>86</v>
      </c>
      <c r="C28" s="24">
        <f t="shared" si="1"/>
        <v>27.9</v>
      </c>
      <c r="D28" s="24">
        <v>17.43</v>
      </c>
      <c r="E28" s="24">
        <v>10.47</v>
      </c>
      <c r="F28" s="7"/>
    </row>
    <row r="29" ht="30" customHeight="1" spans="1:6">
      <c r="A29" s="7">
        <v>30213</v>
      </c>
      <c r="B29" s="7" t="s">
        <v>87</v>
      </c>
      <c r="C29" s="24">
        <f t="shared" si="1"/>
        <v>26.05</v>
      </c>
      <c r="D29" s="24">
        <v>0</v>
      </c>
      <c r="E29" s="24">
        <v>26.05</v>
      </c>
      <c r="F29" s="7"/>
    </row>
    <row r="30" ht="30" customHeight="1" spans="1:6">
      <c r="A30" s="7">
        <v>30214</v>
      </c>
      <c r="B30" s="7" t="s">
        <v>88</v>
      </c>
      <c r="C30" s="24">
        <f t="shared" si="1"/>
        <v>1.8</v>
      </c>
      <c r="D30" s="24">
        <v>0</v>
      </c>
      <c r="E30" s="24">
        <v>1.8</v>
      </c>
      <c r="F30" s="7"/>
    </row>
    <row r="31" ht="30" customHeight="1" spans="1:6">
      <c r="A31" s="7">
        <v>30215</v>
      </c>
      <c r="B31" s="7" t="s">
        <v>89</v>
      </c>
      <c r="C31" s="24">
        <f t="shared" si="1"/>
        <v>0</v>
      </c>
      <c r="D31" s="24">
        <v>0</v>
      </c>
      <c r="E31" s="24">
        <v>0</v>
      </c>
      <c r="F31" s="7"/>
    </row>
    <row r="32" ht="30" customHeight="1" spans="1:6">
      <c r="A32" s="7">
        <v>30216</v>
      </c>
      <c r="B32" s="7" t="s">
        <v>90</v>
      </c>
      <c r="C32" s="24">
        <f t="shared" si="1"/>
        <v>58.5</v>
      </c>
      <c r="D32" s="24">
        <v>1.55</v>
      </c>
      <c r="E32" s="24">
        <v>56.95</v>
      </c>
      <c r="F32" s="7"/>
    </row>
    <row r="33" ht="30" customHeight="1" spans="1:6">
      <c r="A33" s="7">
        <v>30217</v>
      </c>
      <c r="B33" s="7" t="s">
        <v>91</v>
      </c>
      <c r="C33" s="24">
        <f t="shared" si="1"/>
        <v>1.15</v>
      </c>
      <c r="D33" s="24">
        <v>1.15</v>
      </c>
      <c r="E33" s="24">
        <v>0</v>
      </c>
      <c r="F33" s="7"/>
    </row>
    <row r="34" ht="30" customHeight="1" spans="1:6">
      <c r="A34" s="7">
        <v>30218</v>
      </c>
      <c r="B34" s="7" t="s">
        <v>92</v>
      </c>
      <c r="C34" s="24">
        <f t="shared" si="1"/>
        <v>5.99</v>
      </c>
      <c r="D34" s="24">
        <v>0</v>
      </c>
      <c r="E34" s="24">
        <v>5.99</v>
      </c>
      <c r="F34" s="7"/>
    </row>
    <row r="35" ht="30" customHeight="1" spans="1:6">
      <c r="A35" s="7">
        <v>30227</v>
      </c>
      <c r="B35" s="7" t="s">
        <v>93</v>
      </c>
      <c r="C35" s="24">
        <f t="shared" si="1"/>
        <v>13.03</v>
      </c>
      <c r="D35" s="24">
        <v>0</v>
      </c>
      <c r="E35" s="24">
        <v>13.03</v>
      </c>
      <c r="F35" s="7"/>
    </row>
    <row r="36" ht="30" customHeight="1" spans="1:6">
      <c r="A36" s="7">
        <v>30228</v>
      </c>
      <c r="B36" s="7" t="s">
        <v>94</v>
      </c>
      <c r="C36" s="24">
        <f t="shared" si="1"/>
        <v>15.97</v>
      </c>
      <c r="D36" s="24">
        <v>15.97</v>
      </c>
      <c r="E36" s="24">
        <v>0</v>
      </c>
      <c r="F36" s="7"/>
    </row>
    <row r="37" ht="30" customHeight="1" spans="1:6">
      <c r="A37" s="7">
        <v>30229</v>
      </c>
      <c r="B37" s="7" t="s">
        <v>95</v>
      </c>
      <c r="C37" s="24">
        <f t="shared" si="1"/>
        <v>0</v>
      </c>
      <c r="D37" s="24">
        <v>0</v>
      </c>
      <c r="E37" s="24">
        <v>0</v>
      </c>
      <c r="F37" s="7"/>
    </row>
    <row r="38" ht="30" customHeight="1" spans="1:6">
      <c r="A38" s="7">
        <v>30231</v>
      </c>
      <c r="B38" s="7" t="s">
        <v>96</v>
      </c>
      <c r="C38" s="24">
        <f t="shared" si="1"/>
        <v>32.93</v>
      </c>
      <c r="D38" s="24">
        <v>20</v>
      </c>
      <c r="E38" s="24">
        <v>12.93</v>
      </c>
      <c r="F38" s="7"/>
    </row>
    <row r="39" ht="30" customHeight="1" spans="1:6">
      <c r="A39" s="7">
        <v>30299</v>
      </c>
      <c r="B39" s="7" t="s">
        <v>97</v>
      </c>
      <c r="C39" s="24">
        <f t="shared" si="1"/>
        <v>22.95</v>
      </c>
      <c r="D39" s="24">
        <v>6.04</v>
      </c>
      <c r="E39" s="24">
        <v>16.91</v>
      </c>
      <c r="F39" s="7"/>
    </row>
    <row r="40" ht="30" customHeight="1" spans="1:6">
      <c r="A40" s="7">
        <v>303</v>
      </c>
      <c r="B40" s="7" t="s">
        <v>98</v>
      </c>
      <c r="C40" s="24">
        <f>C41+C42+C44+C46+C47+C48+C49+C50+C43+C45</f>
        <v>539.56</v>
      </c>
      <c r="D40" s="24">
        <f>D41+D42+D44+D46+D47+D48+D49+D50+D43+D45</f>
        <v>14.47</v>
      </c>
      <c r="E40" s="24">
        <f>E41+E42+E44+E46+E47+E48+E49+E50+E43+E45</f>
        <v>525.09</v>
      </c>
      <c r="F40" s="7"/>
    </row>
    <row r="41" ht="30" customHeight="1" spans="1:6">
      <c r="A41" s="7">
        <v>30302</v>
      </c>
      <c r="B41" s="7" t="s">
        <v>99</v>
      </c>
      <c r="C41" s="24">
        <f t="shared" si="1"/>
        <v>1.1</v>
      </c>
      <c r="D41" s="24">
        <v>1.1</v>
      </c>
      <c r="E41" s="24">
        <v>0</v>
      </c>
      <c r="F41" s="7"/>
    </row>
    <row r="42" ht="30" customHeight="1" spans="1:6">
      <c r="A42" s="7">
        <v>30305</v>
      </c>
      <c r="B42" s="7" t="s">
        <v>100</v>
      </c>
      <c r="C42" s="24">
        <f t="shared" si="1"/>
        <v>6.54</v>
      </c>
      <c r="D42" s="24">
        <v>6.54</v>
      </c>
      <c r="E42" s="24">
        <v>0</v>
      </c>
      <c r="F42" s="7"/>
    </row>
    <row r="43" ht="30" customHeight="1" spans="1:6">
      <c r="A43" s="7">
        <v>30306</v>
      </c>
      <c r="B43" s="7" t="s">
        <v>101</v>
      </c>
      <c r="C43" s="24">
        <f t="shared" si="1"/>
        <v>525.09</v>
      </c>
      <c r="D43" s="24">
        <v>0</v>
      </c>
      <c r="E43" s="24">
        <v>525.09</v>
      </c>
      <c r="F43" s="7"/>
    </row>
    <row r="44" ht="30" customHeight="1" spans="1:6">
      <c r="A44" s="7">
        <v>30307</v>
      </c>
      <c r="B44" s="7" t="s">
        <v>75</v>
      </c>
      <c r="C44" s="24">
        <f t="shared" si="1"/>
        <v>5.79</v>
      </c>
      <c r="D44" s="24">
        <v>5.79</v>
      </c>
      <c r="E44" s="24">
        <v>0</v>
      </c>
      <c r="F44" s="7"/>
    </row>
    <row r="45" ht="30" customHeight="1" spans="1:6">
      <c r="A45" s="7">
        <v>30308</v>
      </c>
      <c r="B45" s="7" t="s">
        <v>102</v>
      </c>
      <c r="C45" s="24">
        <f t="shared" si="1"/>
        <v>1.04</v>
      </c>
      <c r="D45" s="24">
        <v>1.04</v>
      </c>
      <c r="E45" s="24">
        <v>0</v>
      </c>
      <c r="F45" s="7"/>
    </row>
    <row r="46" ht="30" customHeight="1" spans="1:6">
      <c r="A46" s="7">
        <v>30311</v>
      </c>
      <c r="B46" s="7" t="s">
        <v>74</v>
      </c>
      <c r="C46" s="24">
        <f t="shared" si="1"/>
        <v>0</v>
      </c>
      <c r="D46" s="24">
        <v>0</v>
      </c>
      <c r="E46" s="24">
        <v>0</v>
      </c>
      <c r="F46" s="7"/>
    </row>
    <row r="47" ht="30" customHeight="1" spans="1:6">
      <c r="A47" s="7">
        <v>30399</v>
      </c>
      <c r="B47" s="7" t="s">
        <v>103</v>
      </c>
      <c r="C47" s="24">
        <f t="shared" si="1"/>
        <v>0</v>
      </c>
      <c r="D47" s="24">
        <v>0</v>
      </c>
      <c r="E47" s="24">
        <v>0</v>
      </c>
      <c r="F47" s="7"/>
    </row>
    <row r="48" ht="30" customHeight="1" spans="1:6">
      <c r="A48" s="7">
        <v>310</v>
      </c>
      <c r="B48" s="7" t="s">
        <v>104</v>
      </c>
      <c r="C48" s="24">
        <f t="shared" si="1"/>
        <v>0</v>
      </c>
      <c r="D48" s="24">
        <f>D49+D50</f>
        <v>0</v>
      </c>
      <c r="E48" s="24">
        <f>E49+E50</f>
        <v>0</v>
      </c>
      <c r="F48" s="7"/>
    </row>
    <row r="49" ht="30" customHeight="1" spans="1:6">
      <c r="A49" s="7">
        <v>31006</v>
      </c>
      <c r="B49" s="7" t="s">
        <v>105</v>
      </c>
      <c r="C49" s="24">
        <f t="shared" si="1"/>
        <v>0</v>
      </c>
      <c r="D49" s="24">
        <v>0</v>
      </c>
      <c r="E49" s="24">
        <v>0</v>
      </c>
      <c r="F49" s="7"/>
    </row>
    <row r="50" ht="30" customHeight="1" spans="1:6">
      <c r="A50" s="7">
        <v>31013</v>
      </c>
      <c r="B50" s="7" t="s">
        <v>106</v>
      </c>
      <c r="C50" s="24">
        <f t="shared" si="1"/>
        <v>0</v>
      </c>
      <c r="D50" s="24">
        <v>0</v>
      </c>
      <c r="E50" s="24">
        <v>0</v>
      </c>
      <c r="F50" s="7"/>
    </row>
    <row r="51" ht="30" customHeight="1" spans="1:6">
      <c r="A51" s="7" t="s">
        <v>8</v>
      </c>
      <c r="B51" s="7"/>
      <c r="C51" s="24">
        <f t="shared" si="1"/>
        <v>1880.46</v>
      </c>
      <c r="D51" s="24">
        <f>D48+D40+D19+D5</f>
        <v>1150.86</v>
      </c>
      <c r="E51" s="24">
        <f>E40+E19+E5+E48</f>
        <v>729.6</v>
      </c>
      <c r="F51" s="7"/>
    </row>
  </sheetData>
  <mergeCells count="5">
    <mergeCell ref="E2:F2"/>
    <mergeCell ref="A3:B3"/>
    <mergeCell ref="C3:E3"/>
    <mergeCell ref="A51:B51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I6" sqref="I6"/>
    </sheetView>
  </sheetViews>
  <sheetFormatPr defaultColWidth="9" defaultRowHeight="14.4"/>
  <cols>
    <col min="1" max="1" width="11.75" customWidth="1"/>
    <col min="6" max="6" width="12.25" customWidth="1"/>
    <col min="12" max="12" width="10.8796296296296" customWidth="1"/>
  </cols>
  <sheetData>
    <row r="1" ht="30" customHeight="1" spans="1:12">
      <c r="A1" s="1" t="s">
        <v>0</v>
      </c>
      <c r="B1" s="12" t="s">
        <v>107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20.45" customHeight="1" spans="1:12">
      <c r="A2" s="18"/>
      <c r="B2" s="19"/>
      <c r="C2" s="19"/>
      <c r="D2" s="19"/>
      <c r="E2" s="19"/>
      <c r="F2" s="19"/>
      <c r="G2" s="19"/>
      <c r="H2" s="19"/>
      <c r="I2" s="19"/>
      <c r="J2" s="19"/>
      <c r="K2" s="21" t="s">
        <v>3</v>
      </c>
      <c r="L2" s="21"/>
    </row>
    <row r="3" ht="49.15" customHeight="1" spans="1:12">
      <c r="A3" s="9" t="s">
        <v>108</v>
      </c>
      <c r="B3" s="9"/>
      <c r="C3" s="9"/>
      <c r="D3" s="9"/>
      <c r="E3" s="9"/>
      <c r="F3" s="9"/>
      <c r="G3" s="9" t="s">
        <v>109</v>
      </c>
      <c r="H3" s="9"/>
      <c r="I3" s="9"/>
      <c r="J3" s="9"/>
      <c r="K3" s="9"/>
      <c r="L3" s="9"/>
    </row>
    <row r="4" ht="49.15" customHeight="1" spans="1:12">
      <c r="A4" s="9" t="s">
        <v>8</v>
      </c>
      <c r="B4" s="7" t="s">
        <v>110</v>
      </c>
      <c r="C4" s="9" t="s">
        <v>111</v>
      </c>
      <c r="D4" s="9"/>
      <c r="E4" s="9"/>
      <c r="F4" s="7" t="s">
        <v>91</v>
      </c>
      <c r="G4" s="9" t="s">
        <v>8</v>
      </c>
      <c r="H4" s="7" t="s">
        <v>110</v>
      </c>
      <c r="I4" s="9" t="s">
        <v>111</v>
      </c>
      <c r="J4" s="9"/>
      <c r="K4" s="9"/>
      <c r="L4" s="7" t="s">
        <v>91</v>
      </c>
    </row>
    <row r="5" ht="49.15" customHeight="1" spans="1:12">
      <c r="A5" s="9"/>
      <c r="B5" s="7"/>
      <c r="C5" s="7" t="s">
        <v>33</v>
      </c>
      <c r="D5" s="7" t="s">
        <v>112</v>
      </c>
      <c r="E5" s="7" t="s">
        <v>113</v>
      </c>
      <c r="F5" s="7"/>
      <c r="G5" s="9"/>
      <c r="H5" s="7"/>
      <c r="I5" s="7" t="s">
        <v>33</v>
      </c>
      <c r="J5" s="7" t="s">
        <v>112</v>
      </c>
      <c r="K5" s="7" t="s">
        <v>113</v>
      </c>
      <c r="L5" s="7"/>
    </row>
    <row r="6" ht="49.15" customHeight="1" spans="1:12">
      <c r="A6" s="9">
        <f>C6+B6+F6</f>
        <v>34.2</v>
      </c>
      <c r="B6" s="9">
        <v>0</v>
      </c>
      <c r="C6" s="9">
        <f>D6+E6</f>
        <v>33.03</v>
      </c>
      <c r="D6" s="9">
        <v>0</v>
      </c>
      <c r="E6" s="9">
        <v>33.03</v>
      </c>
      <c r="F6" s="9">
        <v>1.17</v>
      </c>
      <c r="G6" s="9">
        <f>H6+I6+L6</f>
        <v>34.08</v>
      </c>
      <c r="H6" s="9">
        <v>0</v>
      </c>
      <c r="I6" s="9">
        <f>J6+K6</f>
        <v>32.93</v>
      </c>
      <c r="J6" s="9">
        <v>0</v>
      </c>
      <c r="K6" s="9">
        <v>32.93</v>
      </c>
      <c r="L6" s="9">
        <v>1.15</v>
      </c>
    </row>
    <row r="7" ht="49.15" customHeight="1" spans="1:1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ht="49.15" customHeight="1" spans="1:1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ht="49.15" customHeight="1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ht="49.15" customHeight="1" spans="1:1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12">
    <mergeCell ref="B1:L1"/>
    <mergeCell ref="K2:L2"/>
    <mergeCell ref="A3:F3"/>
    <mergeCell ref="G3:L3"/>
    <mergeCell ref="C4:E4"/>
    <mergeCell ref="I4:K4"/>
    <mergeCell ref="A4:A5"/>
    <mergeCell ref="B4:B5"/>
    <mergeCell ref="F4:F5"/>
    <mergeCell ref="G4:G5"/>
    <mergeCell ref="H4:H5"/>
    <mergeCell ref="L4:L5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15" sqref="H15"/>
    </sheetView>
  </sheetViews>
  <sheetFormatPr defaultColWidth="9" defaultRowHeight="14.4" outlineLevelCol="5"/>
  <cols>
    <col min="1" max="1" width="15.5" customWidth="1"/>
    <col min="2" max="2" width="11.75" customWidth="1"/>
    <col min="3" max="3" width="13.6296296296296" customWidth="1"/>
    <col min="4" max="4" width="14.75" customWidth="1"/>
    <col min="5" max="5" width="12.25" customWidth="1"/>
    <col min="6" max="6" width="12.3796296296296" customWidth="1"/>
  </cols>
  <sheetData>
    <row r="1" ht="22.2" spans="1:6">
      <c r="A1" s="1" t="s">
        <v>0</v>
      </c>
      <c r="B1" s="12"/>
      <c r="C1" s="12" t="s">
        <v>114</v>
      </c>
      <c r="D1" s="12"/>
      <c r="E1" s="12"/>
      <c r="F1" s="12"/>
    </row>
    <row r="2" ht="21" customHeight="1" spans="1:6">
      <c r="A2" s="17" t="s">
        <v>115</v>
      </c>
      <c r="E2" s="6" t="s">
        <v>3</v>
      </c>
      <c r="F2" s="6"/>
    </row>
    <row r="3" ht="27.6" customHeight="1" spans="1:6">
      <c r="A3" s="9" t="s">
        <v>31</v>
      </c>
      <c r="B3" s="9" t="s">
        <v>116</v>
      </c>
      <c r="C3" s="9" t="s">
        <v>117</v>
      </c>
      <c r="D3" s="9" t="s">
        <v>118</v>
      </c>
      <c r="E3" s="9"/>
      <c r="F3" s="9"/>
    </row>
    <row r="4" ht="27.6" customHeight="1" spans="1:6">
      <c r="A4" s="9"/>
      <c r="B4" s="9"/>
      <c r="C4" s="9"/>
      <c r="D4" s="9" t="s">
        <v>8</v>
      </c>
      <c r="E4" s="9" t="s">
        <v>34</v>
      </c>
      <c r="F4" s="9" t="s">
        <v>35</v>
      </c>
    </row>
    <row r="5" ht="27.6" customHeight="1" spans="1:6">
      <c r="A5" s="8"/>
      <c r="B5" s="9">
        <v>0</v>
      </c>
      <c r="C5" s="9">
        <v>0</v>
      </c>
      <c r="D5" s="9">
        <v>0</v>
      </c>
      <c r="E5" s="9">
        <v>0</v>
      </c>
      <c r="F5" s="9">
        <v>0</v>
      </c>
    </row>
    <row r="6" ht="27.6" customHeight="1" spans="1:6">
      <c r="A6" s="8"/>
      <c r="B6" s="9">
        <v>0</v>
      </c>
      <c r="C6" s="9">
        <v>0</v>
      </c>
      <c r="D6" s="9">
        <v>0</v>
      </c>
      <c r="E6" s="9">
        <v>0</v>
      </c>
      <c r="F6" s="9">
        <v>0</v>
      </c>
    </row>
    <row r="7" ht="27.6" customHeight="1" spans="1:6">
      <c r="A7" s="8"/>
      <c r="B7" s="9">
        <v>0</v>
      </c>
      <c r="C7" s="9">
        <v>0</v>
      </c>
      <c r="D7" s="9">
        <v>0</v>
      </c>
      <c r="E7" s="9">
        <v>0</v>
      </c>
      <c r="F7" s="9">
        <v>0</v>
      </c>
    </row>
    <row r="8" ht="27.6" customHeight="1" spans="1:6">
      <c r="A8" s="8"/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ht="27.6" customHeight="1" spans="1:6">
      <c r="A9" s="8"/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ht="27.6" customHeight="1" spans="1:6">
      <c r="A10" s="8"/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ht="27.6" customHeight="1" spans="1:6">
      <c r="A11" s="8"/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ht="27.6" customHeight="1" spans="1:6">
      <c r="A12" s="8"/>
      <c r="B12" s="9">
        <v>0</v>
      </c>
      <c r="C12" s="9">
        <v>0</v>
      </c>
      <c r="D12" s="9">
        <v>0</v>
      </c>
      <c r="E12" s="9">
        <v>0</v>
      </c>
      <c r="F12" s="9">
        <v>0</v>
      </c>
    </row>
    <row r="13" ht="27.6" customHeight="1" spans="1:6">
      <c r="A13" s="8"/>
      <c r="B13" s="9">
        <v>0</v>
      </c>
      <c r="C13" s="9">
        <v>0</v>
      </c>
      <c r="D13" s="9">
        <v>0</v>
      </c>
      <c r="E13" s="9">
        <v>0</v>
      </c>
      <c r="F13" s="9">
        <v>0</v>
      </c>
    </row>
    <row r="14" ht="27.6" customHeight="1" spans="1:6">
      <c r="A14" s="8"/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ht="27.6" customHeight="1" spans="1:6">
      <c r="A15" s="8"/>
      <c r="B15" s="9">
        <v>0</v>
      </c>
      <c r="C15" s="9">
        <v>0</v>
      </c>
      <c r="D15" s="9">
        <v>0</v>
      </c>
      <c r="E15" s="9">
        <v>0</v>
      </c>
      <c r="F15" s="9">
        <v>0</v>
      </c>
    </row>
    <row r="16" ht="27.6" customHeight="1" spans="1:6">
      <c r="A16" s="8"/>
      <c r="B16" s="9">
        <v>0</v>
      </c>
      <c r="C16" s="9">
        <v>0</v>
      </c>
      <c r="D16" s="9">
        <v>0</v>
      </c>
      <c r="E16" s="9">
        <v>0</v>
      </c>
      <c r="F16" s="9">
        <v>0</v>
      </c>
    </row>
    <row r="17" ht="27.6" customHeight="1" spans="1:6">
      <c r="A17" s="8"/>
      <c r="B17" s="9">
        <v>0</v>
      </c>
      <c r="C17" s="9">
        <v>0</v>
      </c>
      <c r="D17" s="9">
        <v>0</v>
      </c>
      <c r="E17" s="9">
        <v>0</v>
      </c>
      <c r="F17" s="9">
        <v>0</v>
      </c>
    </row>
    <row r="18" ht="27.6" customHeight="1" spans="1:6">
      <c r="A18" s="8"/>
      <c r="B18" s="9">
        <v>0</v>
      </c>
      <c r="C18" s="9">
        <v>0</v>
      </c>
      <c r="D18" s="9">
        <v>0</v>
      </c>
      <c r="E18" s="9">
        <v>0</v>
      </c>
      <c r="F18" s="9">
        <v>0</v>
      </c>
    </row>
    <row r="19" ht="27.6" customHeight="1" spans="1:6">
      <c r="A19" s="8"/>
      <c r="B19" s="9">
        <v>0</v>
      </c>
      <c r="C19" s="9">
        <v>0</v>
      </c>
      <c r="D19" s="9">
        <v>0</v>
      </c>
      <c r="E19" s="9">
        <v>0</v>
      </c>
      <c r="F19" s="9">
        <v>0</v>
      </c>
    </row>
    <row r="20" ht="27.6" customHeight="1" spans="1:6">
      <c r="A20" s="9" t="s">
        <v>8</v>
      </c>
      <c r="B20" s="9"/>
      <c r="C20" s="9">
        <v>0</v>
      </c>
      <c r="D20" s="9">
        <v>0</v>
      </c>
      <c r="E20" s="9">
        <v>0</v>
      </c>
      <c r="F20" s="9">
        <v>0</v>
      </c>
    </row>
    <row r="21" ht="22.2" spans="1:1">
      <c r="A21" s="12"/>
    </row>
  </sheetData>
  <mergeCells count="6">
    <mergeCell ref="E2:F2"/>
    <mergeCell ref="D3:F3"/>
    <mergeCell ref="A20:B20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4" sqref="D14"/>
    </sheetView>
  </sheetViews>
  <sheetFormatPr defaultColWidth="9" defaultRowHeight="14.4" outlineLevelCol="3"/>
  <cols>
    <col min="1" max="1" width="28" customWidth="1"/>
    <col min="2" max="2" width="27" customWidth="1"/>
    <col min="3" max="4" width="23.75" customWidth="1"/>
  </cols>
  <sheetData>
    <row r="1" ht="22.2" spans="1:4">
      <c r="A1" s="1" t="s">
        <v>0</v>
      </c>
      <c r="B1" s="12" t="s">
        <v>119</v>
      </c>
      <c r="C1" s="14"/>
      <c r="D1" s="14" t="s">
        <v>120</v>
      </c>
    </row>
    <row r="2" ht="21.6" customHeight="1" spans="1:4">
      <c r="A2" s="15"/>
      <c r="D2" t="s">
        <v>3</v>
      </c>
    </row>
    <row r="3" ht="28.15" customHeight="1" spans="1:4">
      <c r="A3" s="7" t="s">
        <v>4</v>
      </c>
      <c r="B3" s="7"/>
      <c r="C3" s="7" t="s">
        <v>5</v>
      </c>
      <c r="D3" s="7"/>
    </row>
    <row r="4" ht="28.15" customHeight="1" spans="1:4">
      <c r="A4" s="7" t="s">
        <v>6</v>
      </c>
      <c r="B4" s="7" t="s">
        <v>7</v>
      </c>
      <c r="C4" s="7" t="s">
        <v>6</v>
      </c>
      <c r="D4" s="7" t="s">
        <v>7</v>
      </c>
    </row>
    <row r="5" ht="28.15" customHeight="1" spans="1:4">
      <c r="A5" s="16" t="s">
        <v>121</v>
      </c>
      <c r="B5" s="7">
        <v>1827.77</v>
      </c>
      <c r="C5" s="16" t="s">
        <v>122</v>
      </c>
      <c r="D5" s="7">
        <v>0</v>
      </c>
    </row>
    <row r="6" ht="28.15" customHeight="1" spans="1:4">
      <c r="A6" s="16" t="s">
        <v>123</v>
      </c>
      <c r="B6" s="7">
        <v>0</v>
      </c>
      <c r="C6" s="16" t="s">
        <v>124</v>
      </c>
      <c r="D6" s="7">
        <v>98.84</v>
      </c>
    </row>
    <row r="7" ht="28.15" customHeight="1" spans="1:4">
      <c r="A7" s="16" t="s">
        <v>125</v>
      </c>
      <c r="B7" s="7">
        <v>0</v>
      </c>
      <c r="C7" s="16" t="s">
        <v>126</v>
      </c>
      <c r="D7" s="7">
        <v>59.63</v>
      </c>
    </row>
    <row r="8" ht="28.15" customHeight="1" spans="1:4">
      <c r="A8" s="16" t="s">
        <v>127</v>
      </c>
      <c r="B8" s="7">
        <v>0</v>
      </c>
      <c r="C8" s="16" t="s">
        <v>128</v>
      </c>
      <c r="D8" s="7">
        <v>72.67</v>
      </c>
    </row>
    <row r="9" ht="28.15" customHeight="1" spans="1:4">
      <c r="A9" s="16" t="s">
        <v>129</v>
      </c>
      <c r="B9" s="7">
        <v>0</v>
      </c>
      <c r="C9" s="16" t="s">
        <v>130</v>
      </c>
      <c r="D9" s="7">
        <v>1649.32</v>
      </c>
    </row>
    <row r="10" ht="28.15" customHeight="1" spans="1:4">
      <c r="A10" s="7" t="s">
        <v>131</v>
      </c>
      <c r="B10" s="7">
        <f>B5+B6+B7+B8+B9</f>
        <v>1827.77</v>
      </c>
      <c r="C10" s="7" t="s">
        <v>132</v>
      </c>
      <c r="D10" s="7">
        <f>D6+D7+D8+D9</f>
        <v>1880.46</v>
      </c>
    </row>
    <row r="11" ht="28.15" customHeight="1" spans="1:4">
      <c r="A11" s="16" t="s">
        <v>133</v>
      </c>
      <c r="B11" s="7">
        <v>0</v>
      </c>
      <c r="C11" s="7"/>
      <c r="D11" s="7">
        <v>0</v>
      </c>
    </row>
    <row r="12" ht="28.15" customHeight="1" spans="1:4">
      <c r="A12" s="16" t="s">
        <v>134</v>
      </c>
      <c r="B12" s="7">
        <v>69.19</v>
      </c>
      <c r="C12" s="16" t="s">
        <v>135</v>
      </c>
      <c r="D12" s="7">
        <v>16.5</v>
      </c>
    </row>
    <row r="13" ht="28.15" customHeight="1" spans="1:4">
      <c r="A13" s="7" t="s">
        <v>24</v>
      </c>
      <c r="B13" s="7">
        <f>B10+B12</f>
        <v>1896.96</v>
      </c>
      <c r="C13" s="7" t="s">
        <v>25</v>
      </c>
      <c r="D13" s="7">
        <f>D12+D10</f>
        <v>1896.96</v>
      </c>
    </row>
  </sheetData>
  <mergeCells count="2"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15" workbookViewId="0">
      <selection activeCell="E26" sqref="E26"/>
    </sheetView>
  </sheetViews>
  <sheetFormatPr defaultColWidth="9" defaultRowHeight="27.75" customHeight="1"/>
  <cols>
    <col min="2" max="2" width="16.6296296296296" customWidth="1"/>
    <col min="3" max="3" width="12.6296296296296" customWidth="1"/>
    <col min="6" max="6" width="10.6296296296296" customWidth="1"/>
  </cols>
  <sheetData>
    <row r="1" customHeight="1" spans="1:12">
      <c r="A1" s="11" t="s">
        <v>0</v>
      </c>
      <c r="B1" s="12"/>
      <c r="C1" s="12"/>
      <c r="D1" s="12"/>
      <c r="E1" s="12"/>
      <c r="F1" s="12" t="s">
        <v>136</v>
      </c>
      <c r="G1" s="12"/>
      <c r="H1" s="12"/>
      <c r="I1" s="12"/>
      <c r="J1" s="12"/>
      <c r="K1" s="12"/>
      <c r="L1" s="12"/>
    </row>
    <row r="2" ht="20.25" customHeight="1" spans="1:12">
      <c r="A2" s="13" t="s">
        <v>137</v>
      </c>
      <c r="K2" s="6" t="s">
        <v>3</v>
      </c>
      <c r="L2" s="6"/>
    </row>
    <row r="3" ht="41.45" customHeight="1" spans="1:12">
      <c r="A3" s="7" t="s">
        <v>138</v>
      </c>
      <c r="B3" s="7"/>
      <c r="C3" s="7" t="s">
        <v>8</v>
      </c>
      <c r="D3" s="7" t="s">
        <v>134</v>
      </c>
      <c r="E3" s="7" t="s">
        <v>139</v>
      </c>
      <c r="F3" s="7" t="s">
        <v>140</v>
      </c>
      <c r="G3" s="7" t="s">
        <v>141</v>
      </c>
      <c r="H3" s="7" t="s">
        <v>142</v>
      </c>
      <c r="I3" s="7" t="s">
        <v>143</v>
      </c>
      <c r="J3" s="7" t="s">
        <v>144</v>
      </c>
      <c r="K3" s="7" t="s">
        <v>145</v>
      </c>
      <c r="L3" s="7" t="s">
        <v>133</v>
      </c>
    </row>
    <row r="4" customHeight="1" spans="1:12">
      <c r="A4" s="8" t="s">
        <v>31</v>
      </c>
      <c r="B4" s="9" t="s">
        <v>32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</row>
    <row r="5" customHeight="1" spans="1:12">
      <c r="A5" s="9">
        <v>208</v>
      </c>
      <c r="B5" s="8" t="s">
        <v>36</v>
      </c>
      <c r="C5" s="9">
        <f t="shared" ref="C5:C17" si="0">D5+E5+F5+G5+H5+I5+J5+K5+L5</f>
        <v>98.84</v>
      </c>
      <c r="D5" s="9">
        <f>D6+D9</f>
        <v>0</v>
      </c>
      <c r="E5" s="9">
        <f t="shared" ref="E5:L5" si="1">E6+E9</f>
        <v>98.84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</row>
    <row r="6" customHeight="1" spans="1:12">
      <c r="A6" s="7">
        <v>20805</v>
      </c>
      <c r="B6" s="7" t="s">
        <v>37</v>
      </c>
      <c r="C6" s="9">
        <f t="shared" si="0"/>
        <v>98.22</v>
      </c>
      <c r="D6" s="9">
        <f>D7+D8</f>
        <v>0</v>
      </c>
      <c r="E6" s="9">
        <f t="shared" ref="E6:L6" si="2">E7+E8</f>
        <v>98.22</v>
      </c>
      <c r="F6" s="9">
        <f t="shared" si="2"/>
        <v>0</v>
      </c>
      <c r="G6" s="9">
        <f t="shared" si="2"/>
        <v>0</v>
      </c>
      <c r="H6" s="9">
        <f t="shared" si="2"/>
        <v>0</v>
      </c>
      <c r="I6" s="9">
        <f t="shared" si="2"/>
        <v>0</v>
      </c>
      <c r="J6" s="9">
        <f t="shared" si="2"/>
        <v>0</v>
      </c>
      <c r="K6" s="9">
        <f t="shared" si="2"/>
        <v>0</v>
      </c>
      <c r="L6" s="9">
        <f t="shared" si="2"/>
        <v>0</v>
      </c>
    </row>
    <row r="7" customHeight="1" spans="1:12">
      <c r="A7" s="7">
        <v>2080501</v>
      </c>
      <c r="B7" s="7" t="s">
        <v>38</v>
      </c>
      <c r="C7" s="9">
        <f t="shared" si="0"/>
        <v>1.1</v>
      </c>
      <c r="D7" s="9">
        <v>0</v>
      </c>
      <c r="E7" s="9">
        <v>1.1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customHeight="1" spans="1:12">
      <c r="A8" s="7">
        <v>2080505</v>
      </c>
      <c r="B8" s="7" t="s">
        <v>39</v>
      </c>
      <c r="C8" s="9">
        <f t="shared" si="0"/>
        <v>97.12</v>
      </c>
      <c r="D8" s="9">
        <v>0</v>
      </c>
      <c r="E8" s="9">
        <v>97.12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customHeight="1" spans="1:12">
      <c r="A9" s="7">
        <v>20807</v>
      </c>
      <c r="B9" s="7" t="s">
        <v>40</v>
      </c>
      <c r="C9" s="9">
        <f t="shared" si="0"/>
        <v>0.62</v>
      </c>
      <c r="D9" s="9">
        <v>0</v>
      </c>
      <c r="E9" s="9">
        <f t="shared" ref="E9:L9" si="3">E10+E11+E12</f>
        <v>0.62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  <c r="J9" s="9">
        <f t="shared" si="3"/>
        <v>0</v>
      </c>
      <c r="K9" s="9">
        <f t="shared" si="3"/>
        <v>0</v>
      </c>
      <c r="L9" s="9">
        <f t="shared" si="3"/>
        <v>0</v>
      </c>
    </row>
    <row r="10" customHeight="1" spans="1:12">
      <c r="A10" s="7">
        <v>2080705</v>
      </c>
      <c r="B10" s="7" t="s">
        <v>41</v>
      </c>
      <c r="C10" s="9">
        <f t="shared" si="0"/>
        <v>0.62</v>
      </c>
      <c r="D10" s="9">
        <v>0</v>
      </c>
      <c r="E10" s="9">
        <v>0.62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customHeight="1" spans="1:12">
      <c r="A11" s="7">
        <v>2082702</v>
      </c>
      <c r="B11" s="7" t="s">
        <v>146</v>
      </c>
      <c r="C11" s="9">
        <f t="shared" si="0"/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customHeight="1" spans="1:12">
      <c r="A12" s="7">
        <v>2082703</v>
      </c>
      <c r="B12" s="7" t="s">
        <v>147</v>
      </c>
      <c r="C12" s="9">
        <f t="shared" si="0"/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customHeight="1" spans="1:12">
      <c r="A13" s="7">
        <v>210</v>
      </c>
      <c r="B13" s="7" t="s">
        <v>148</v>
      </c>
      <c r="C13" s="9">
        <f t="shared" si="0"/>
        <v>59.63</v>
      </c>
      <c r="D13" s="9">
        <f t="shared" ref="D13:L13" si="4">D14</f>
        <v>0</v>
      </c>
      <c r="E13" s="9">
        <f t="shared" si="4"/>
        <v>59.63</v>
      </c>
      <c r="F13" s="9">
        <f t="shared" si="4"/>
        <v>0</v>
      </c>
      <c r="G13" s="9">
        <f t="shared" si="4"/>
        <v>0</v>
      </c>
      <c r="H13" s="9">
        <f t="shared" si="4"/>
        <v>0</v>
      </c>
      <c r="I13" s="9">
        <f t="shared" si="4"/>
        <v>0</v>
      </c>
      <c r="J13" s="9">
        <f t="shared" si="4"/>
        <v>0</v>
      </c>
      <c r="K13" s="9">
        <f t="shared" si="4"/>
        <v>0</v>
      </c>
      <c r="L13" s="9">
        <f t="shared" si="4"/>
        <v>0</v>
      </c>
    </row>
    <row r="14" customHeight="1" spans="1:12">
      <c r="A14" s="7">
        <v>21011</v>
      </c>
      <c r="B14" s="7" t="s">
        <v>43</v>
      </c>
      <c r="C14" s="9">
        <f t="shared" si="0"/>
        <v>59.63</v>
      </c>
      <c r="D14" s="9">
        <f t="shared" ref="D14:L14" si="5">D15+D17</f>
        <v>0</v>
      </c>
      <c r="E14" s="9">
        <f>E15+E17+E16</f>
        <v>59.63</v>
      </c>
      <c r="F14" s="9">
        <f t="shared" si="5"/>
        <v>0</v>
      </c>
      <c r="G14" s="9">
        <f t="shared" si="5"/>
        <v>0</v>
      </c>
      <c r="H14" s="9">
        <f t="shared" si="5"/>
        <v>0</v>
      </c>
      <c r="I14" s="9">
        <f t="shared" si="5"/>
        <v>0</v>
      </c>
      <c r="J14" s="9">
        <f t="shared" si="5"/>
        <v>0</v>
      </c>
      <c r="K14" s="9">
        <f t="shared" si="5"/>
        <v>0</v>
      </c>
      <c r="L14" s="9">
        <f t="shared" si="5"/>
        <v>0</v>
      </c>
    </row>
    <row r="15" customHeight="1" spans="1:12">
      <c r="A15" s="7">
        <v>2101101</v>
      </c>
      <c r="B15" s="7" t="s">
        <v>44</v>
      </c>
      <c r="C15" s="9">
        <f t="shared" si="0"/>
        <v>48.56</v>
      </c>
      <c r="D15" s="9">
        <v>0</v>
      </c>
      <c r="E15" s="9">
        <v>48.56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customHeight="1" spans="1:12">
      <c r="A16" s="7">
        <v>2101103</v>
      </c>
      <c r="B16" s="7" t="s">
        <v>45</v>
      </c>
      <c r="C16" s="9">
        <f t="shared" si="0"/>
        <v>11.07</v>
      </c>
      <c r="D16" s="9">
        <v>0</v>
      </c>
      <c r="E16" s="9">
        <v>11.07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customHeight="1" spans="1:12">
      <c r="A17" s="7">
        <v>2101199</v>
      </c>
      <c r="B17" s="7" t="s">
        <v>46</v>
      </c>
      <c r="C17" s="9">
        <f t="shared" si="0"/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customHeight="1" spans="1:12">
      <c r="A18" s="7">
        <v>224</v>
      </c>
      <c r="B18" s="7" t="s">
        <v>149</v>
      </c>
      <c r="C18" s="9">
        <f>C19+C24</f>
        <v>1649.32</v>
      </c>
      <c r="D18" s="9">
        <f>D19+D24</f>
        <v>52.7</v>
      </c>
      <c r="E18" s="9">
        <f>E19+E24</f>
        <v>1596.62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customHeight="1" spans="1:12">
      <c r="A19" s="7">
        <v>22401</v>
      </c>
      <c r="B19" s="7" t="s">
        <v>150</v>
      </c>
      <c r="C19" s="9">
        <f>D19+E19+F19+G19+H19+I19+J19+K19+L19</f>
        <v>1645.79</v>
      </c>
      <c r="D19" s="9">
        <f>D20+D21+D23</f>
        <v>52.7</v>
      </c>
      <c r="E19" s="9">
        <f>E20+E21+E23+E22</f>
        <v>1593.09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customHeight="1" spans="1:12">
      <c r="A20" s="7">
        <v>2240101</v>
      </c>
      <c r="B20" s="7" t="s">
        <v>52</v>
      </c>
      <c r="C20" s="9">
        <f>D20+E20+F20+G20+H20+I20+J20+K20+L20</f>
        <v>923.72</v>
      </c>
      <c r="D20" s="9">
        <v>0.13</v>
      </c>
      <c r="E20" s="9">
        <v>923.59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customHeight="1" spans="1:12">
      <c r="A21" s="7">
        <v>2240106</v>
      </c>
      <c r="B21" s="7" t="s">
        <v>53</v>
      </c>
      <c r="C21" s="9">
        <f>D21+E21+F21+G21+H21+I21+J21+K21+L21</f>
        <v>128.36</v>
      </c>
      <c r="D21" s="9">
        <v>10</v>
      </c>
      <c r="E21" s="9">
        <v>118.36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customHeight="1" spans="1:12">
      <c r="A22" s="7">
        <v>2240107</v>
      </c>
      <c r="B22" s="7" t="s">
        <v>54</v>
      </c>
      <c r="C22" s="9">
        <f>D22+E22+F22+G22+H22+I22+J22+K22+L22</f>
        <v>6</v>
      </c>
      <c r="D22" s="9">
        <v>0</v>
      </c>
      <c r="E22" s="9">
        <v>6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customHeight="1" spans="1:12">
      <c r="A23" s="7">
        <v>2240199</v>
      </c>
      <c r="B23" s="7" t="s">
        <v>55</v>
      </c>
      <c r="C23" s="9">
        <f>D23+E23+F23+G23+H23+I23+J23+K23+L23</f>
        <v>587.71</v>
      </c>
      <c r="D23" s="9">
        <v>42.57</v>
      </c>
      <c r="E23" s="9">
        <v>545.14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</row>
    <row r="24" customHeight="1" spans="1:12">
      <c r="A24" s="7">
        <v>22405</v>
      </c>
      <c r="B24" s="7" t="s">
        <v>56</v>
      </c>
      <c r="C24" s="9">
        <f>C25</f>
        <v>3.53</v>
      </c>
      <c r="D24" s="9">
        <f>D25</f>
        <v>0</v>
      </c>
      <c r="E24" s="9">
        <f>E25</f>
        <v>3.53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customHeight="1" spans="1:12">
      <c r="A25" s="7">
        <v>2240501</v>
      </c>
      <c r="B25" s="7" t="s">
        <v>52</v>
      </c>
      <c r="C25" s="9">
        <f>E25</f>
        <v>3.53</v>
      </c>
      <c r="D25" s="9">
        <v>0</v>
      </c>
      <c r="E25" s="9">
        <v>3.53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customHeight="1" spans="1:12">
      <c r="A26" s="7">
        <v>221</v>
      </c>
      <c r="B26" s="7" t="s">
        <v>47</v>
      </c>
      <c r="C26" s="9">
        <f>D26+E26+F26+G26+H26+I26+J26+K26+L26</f>
        <v>72.67</v>
      </c>
      <c r="D26" s="9">
        <v>0</v>
      </c>
      <c r="E26" s="9">
        <f>E27</f>
        <v>72.67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customHeight="1" spans="1:12">
      <c r="A27" s="7">
        <v>22102</v>
      </c>
      <c r="B27" s="7" t="s">
        <v>48</v>
      </c>
      <c r="C27" s="9">
        <f>E27</f>
        <v>72.67</v>
      </c>
      <c r="D27" s="9">
        <v>0</v>
      </c>
      <c r="E27" s="9">
        <f>E28</f>
        <v>72.67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customHeight="1" spans="1:12">
      <c r="A28" s="7">
        <v>2210201</v>
      </c>
      <c r="B28" s="7" t="s">
        <v>74</v>
      </c>
      <c r="C28" s="9">
        <f>D28+E28+F28+G28+H28+I28+J28+K28+L28</f>
        <v>72.67</v>
      </c>
      <c r="D28" s="9">
        <v>0</v>
      </c>
      <c r="E28" s="9">
        <v>72.67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customHeight="1" spans="1:12">
      <c r="A29" s="9" t="s">
        <v>151</v>
      </c>
      <c r="B29" s="9"/>
      <c r="C29" s="9">
        <f>D29+E29+F29+G29+H29+I29+J29+K29+L29</f>
        <v>1880.46</v>
      </c>
      <c r="D29" s="9">
        <f>D26+D18+D13+D5</f>
        <v>52.7</v>
      </c>
      <c r="E29" s="9">
        <f>E26+E18+E13+E5</f>
        <v>1827.76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</sheetData>
  <mergeCells count="3">
    <mergeCell ref="K2:L2"/>
    <mergeCell ref="A3:B3"/>
    <mergeCell ref="A29:B29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9" workbookViewId="0">
      <selection activeCell="D29" sqref="D29"/>
    </sheetView>
  </sheetViews>
  <sheetFormatPr defaultColWidth="9" defaultRowHeight="14.4" outlineLevelCol="7"/>
  <cols>
    <col min="1" max="1" width="12.75" customWidth="1"/>
    <col min="2" max="2" width="19" customWidth="1"/>
    <col min="3" max="6" width="14.8796296296296" customWidth="1"/>
    <col min="7" max="7" width="17.5" customWidth="1"/>
    <col min="8" max="8" width="14.8796296296296" customWidth="1"/>
  </cols>
  <sheetData>
    <row r="1" ht="27" customHeight="1" spans="1:8">
      <c r="A1" s="1" t="s">
        <v>0</v>
      </c>
      <c r="B1" s="2" t="s">
        <v>152</v>
      </c>
      <c r="C1" s="2"/>
      <c r="D1" s="3"/>
      <c r="E1" s="2"/>
      <c r="F1" s="2"/>
      <c r="G1" s="2"/>
      <c r="H1" s="2"/>
    </row>
    <row r="2" ht="20.25" customHeight="1" spans="1:8">
      <c r="A2" s="4"/>
      <c r="B2" s="5"/>
      <c r="C2" s="5"/>
      <c r="D2" s="5"/>
      <c r="E2" s="5"/>
      <c r="F2" s="5"/>
      <c r="G2" s="6" t="s">
        <v>3</v>
      </c>
      <c r="H2" s="6"/>
    </row>
    <row r="3" ht="31.15" customHeight="1" spans="1:8">
      <c r="A3" s="7" t="s">
        <v>138</v>
      </c>
      <c r="B3" s="7"/>
      <c r="C3" s="7" t="s">
        <v>8</v>
      </c>
      <c r="D3" s="7" t="s">
        <v>34</v>
      </c>
      <c r="E3" s="7" t="s">
        <v>35</v>
      </c>
      <c r="F3" s="7" t="s">
        <v>153</v>
      </c>
      <c r="G3" s="7" t="s">
        <v>154</v>
      </c>
      <c r="H3" s="7" t="s">
        <v>155</v>
      </c>
    </row>
    <row r="4" ht="24" customHeight="1" spans="1:8">
      <c r="A4" s="8" t="s">
        <v>31</v>
      </c>
      <c r="B4" s="9" t="s">
        <v>32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</row>
    <row r="5" ht="24" customHeight="1" spans="1:8">
      <c r="A5" s="9">
        <v>208</v>
      </c>
      <c r="B5" s="8" t="s">
        <v>36</v>
      </c>
      <c r="C5" s="9">
        <f>D5+E5+F5+G5+H5</f>
        <v>98.84</v>
      </c>
      <c r="D5" s="9">
        <f>D6+D9</f>
        <v>98.84</v>
      </c>
      <c r="E5" s="9">
        <f>E6+E9</f>
        <v>0</v>
      </c>
      <c r="F5" s="9">
        <f>F6+F9</f>
        <v>0</v>
      </c>
      <c r="G5" s="9">
        <f>G6+G9</f>
        <v>0</v>
      </c>
      <c r="H5" s="9">
        <f>H6+H9</f>
        <v>0</v>
      </c>
    </row>
    <row r="6" ht="24" customHeight="1" spans="1:8">
      <c r="A6" s="7">
        <v>20805</v>
      </c>
      <c r="B6" s="7" t="s">
        <v>37</v>
      </c>
      <c r="C6" s="9">
        <f t="shared" ref="C6:C26" si="0">D6+E6+F6+G6+H6</f>
        <v>98.22</v>
      </c>
      <c r="D6" s="9">
        <f>D7+D8</f>
        <v>98.22</v>
      </c>
      <c r="E6" s="9">
        <f>E7+E8</f>
        <v>0</v>
      </c>
      <c r="F6" s="9">
        <f>F7+F8</f>
        <v>0</v>
      </c>
      <c r="G6" s="9">
        <f>G7+G8</f>
        <v>0</v>
      </c>
      <c r="H6" s="9">
        <f>H7+H8</f>
        <v>0</v>
      </c>
    </row>
    <row r="7" ht="24" customHeight="1" spans="1:8">
      <c r="A7" s="7">
        <v>2080501</v>
      </c>
      <c r="B7" s="7" t="s">
        <v>38</v>
      </c>
      <c r="C7" s="9">
        <f t="shared" si="0"/>
        <v>1.1</v>
      </c>
      <c r="D7" s="9">
        <v>1.1</v>
      </c>
      <c r="E7" s="9">
        <v>0</v>
      </c>
      <c r="F7" s="9">
        <v>0</v>
      </c>
      <c r="G7" s="9">
        <v>0</v>
      </c>
      <c r="H7" s="9">
        <v>0</v>
      </c>
    </row>
    <row r="8" ht="24" customHeight="1" spans="1:8">
      <c r="A8" s="7">
        <v>2080505</v>
      </c>
      <c r="B8" s="7" t="s">
        <v>39</v>
      </c>
      <c r="C8" s="9">
        <f t="shared" si="0"/>
        <v>97.12</v>
      </c>
      <c r="D8" s="9">
        <v>97.12</v>
      </c>
      <c r="E8" s="9">
        <v>0</v>
      </c>
      <c r="F8" s="9">
        <v>0</v>
      </c>
      <c r="G8" s="9">
        <v>0</v>
      </c>
      <c r="H8" s="9">
        <v>0</v>
      </c>
    </row>
    <row r="9" ht="24" customHeight="1" spans="1:8">
      <c r="A9" s="7">
        <v>20807</v>
      </c>
      <c r="B9" s="7" t="s">
        <v>40</v>
      </c>
      <c r="C9" s="9">
        <f t="shared" si="0"/>
        <v>0.62</v>
      </c>
      <c r="D9" s="9">
        <f>D10+D11+D12</f>
        <v>0.62</v>
      </c>
      <c r="E9" s="9">
        <f>E10+E11+E12</f>
        <v>0</v>
      </c>
      <c r="F9" s="9">
        <f>F10+F11+F12</f>
        <v>0</v>
      </c>
      <c r="G9" s="9">
        <f>G10+G11+G12</f>
        <v>0</v>
      </c>
      <c r="H9" s="9">
        <f>H10+H11+H12</f>
        <v>0</v>
      </c>
    </row>
    <row r="10" ht="24" customHeight="1" spans="1:8">
      <c r="A10" s="7">
        <v>2080705</v>
      </c>
      <c r="B10" s="7" t="s">
        <v>156</v>
      </c>
      <c r="C10" s="9">
        <f t="shared" si="0"/>
        <v>0.62</v>
      </c>
      <c r="D10" s="9">
        <v>0.62</v>
      </c>
      <c r="E10" s="9">
        <v>0</v>
      </c>
      <c r="F10" s="9">
        <v>0</v>
      </c>
      <c r="G10" s="9">
        <v>0</v>
      </c>
      <c r="H10" s="9">
        <v>0</v>
      </c>
    </row>
    <row r="11" ht="24" customHeight="1" spans="1:8">
      <c r="A11" s="7">
        <v>2082702</v>
      </c>
      <c r="B11" s="7" t="s">
        <v>146</v>
      </c>
      <c r="C11" s="9">
        <f t="shared" si="0"/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ht="24" customHeight="1" spans="1:8">
      <c r="A12" s="7">
        <v>2082703</v>
      </c>
      <c r="B12" s="7" t="s">
        <v>147</v>
      </c>
      <c r="C12" s="9">
        <f t="shared" si="0"/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ht="24" customHeight="1" spans="1:8">
      <c r="A13" s="7">
        <v>210</v>
      </c>
      <c r="B13" s="7" t="s">
        <v>42</v>
      </c>
      <c r="C13" s="9">
        <f t="shared" si="0"/>
        <v>59.63</v>
      </c>
      <c r="D13" s="9">
        <f>D14</f>
        <v>59.63</v>
      </c>
      <c r="E13" s="9">
        <f>E14</f>
        <v>0</v>
      </c>
      <c r="F13" s="9">
        <f>F14</f>
        <v>0</v>
      </c>
      <c r="G13" s="9">
        <f>G14</f>
        <v>0</v>
      </c>
      <c r="H13" s="9">
        <f>H14</f>
        <v>0</v>
      </c>
    </row>
    <row r="14" ht="24" customHeight="1" spans="1:8">
      <c r="A14" s="7">
        <v>21011</v>
      </c>
      <c r="B14" s="7" t="s">
        <v>43</v>
      </c>
      <c r="C14" s="9">
        <f t="shared" si="0"/>
        <v>59.63</v>
      </c>
      <c r="D14" s="9">
        <f>D15+D17+D16</f>
        <v>59.63</v>
      </c>
      <c r="E14" s="9">
        <f>E15+E17</f>
        <v>0</v>
      </c>
      <c r="F14" s="9">
        <f>F15+F17</f>
        <v>0</v>
      </c>
      <c r="G14" s="9">
        <f>G15+G17</f>
        <v>0</v>
      </c>
      <c r="H14" s="9">
        <f>H15+H17</f>
        <v>0</v>
      </c>
    </row>
    <row r="15" ht="24" customHeight="1" spans="1:8">
      <c r="A15" s="7">
        <v>2101101</v>
      </c>
      <c r="B15" s="7" t="s">
        <v>44</v>
      </c>
      <c r="C15" s="9">
        <f t="shared" si="0"/>
        <v>48.56</v>
      </c>
      <c r="D15" s="9">
        <v>48.56</v>
      </c>
      <c r="E15" s="9">
        <v>0</v>
      </c>
      <c r="F15" s="9">
        <v>0</v>
      </c>
      <c r="G15" s="9">
        <v>0</v>
      </c>
      <c r="H15" s="9">
        <v>0</v>
      </c>
    </row>
    <row r="16" ht="24" customHeight="1" spans="1:8">
      <c r="A16" s="7">
        <v>2101103</v>
      </c>
      <c r="B16" s="7" t="s">
        <v>45</v>
      </c>
      <c r="C16" s="9">
        <f t="shared" si="0"/>
        <v>11.07</v>
      </c>
      <c r="D16" s="9">
        <v>11.07</v>
      </c>
      <c r="E16" s="9">
        <v>0</v>
      </c>
      <c r="F16" s="9">
        <v>0</v>
      </c>
      <c r="G16" s="9">
        <v>0</v>
      </c>
      <c r="H16" s="9">
        <v>0</v>
      </c>
    </row>
    <row r="17" ht="24" customHeight="1" spans="1:8">
      <c r="A17" s="7">
        <v>2101199</v>
      </c>
      <c r="B17" s="7" t="s">
        <v>46</v>
      </c>
      <c r="C17" s="9">
        <f t="shared" si="0"/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ht="24" customHeight="1" spans="1:8">
      <c r="A18" s="7">
        <v>224</v>
      </c>
      <c r="B18" s="7" t="s">
        <v>50</v>
      </c>
      <c r="C18" s="7">
        <f>C19+C24</f>
        <v>1649.32</v>
      </c>
      <c r="D18" s="7">
        <f>D19+D24</f>
        <v>919.72</v>
      </c>
      <c r="E18" s="7">
        <f>E19+E24</f>
        <v>729.6</v>
      </c>
      <c r="F18" s="7">
        <f>F19</f>
        <v>0</v>
      </c>
      <c r="G18" s="7">
        <f>G19</f>
        <v>0</v>
      </c>
      <c r="H18" s="7">
        <f>H19</f>
        <v>0</v>
      </c>
    </row>
    <row r="19" ht="24" customHeight="1" spans="1:8">
      <c r="A19" s="7">
        <v>22401</v>
      </c>
      <c r="B19" s="7" t="s">
        <v>157</v>
      </c>
      <c r="C19" s="7">
        <f>C20+C21+C22+C23</f>
        <v>1645.79</v>
      </c>
      <c r="D19" s="7">
        <f>D20+D21+D22+D23</f>
        <v>919.72</v>
      </c>
      <c r="E19" s="7">
        <f>E20+E21+E22+E23</f>
        <v>726.07</v>
      </c>
      <c r="F19" s="7">
        <f>F20+F21+F22</f>
        <v>0</v>
      </c>
      <c r="G19" s="7">
        <f>G20+G21+G22</f>
        <v>0</v>
      </c>
      <c r="H19" s="7">
        <f>H20+H21+H22</f>
        <v>0</v>
      </c>
    </row>
    <row r="20" ht="24" customHeight="1" spans="1:8">
      <c r="A20" s="7">
        <v>2240101</v>
      </c>
      <c r="B20" s="7" t="s">
        <v>52</v>
      </c>
      <c r="C20" s="9">
        <f t="shared" si="0"/>
        <v>923.72</v>
      </c>
      <c r="D20" s="7">
        <v>919.72</v>
      </c>
      <c r="E20" s="10">
        <v>4</v>
      </c>
      <c r="F20" s="10">
        <v>0</v>
      </c>
      <c r="G20" s="10">
        <v>0</v>
      </c>
      <c r="H20" s="10">
        <v>0</v>
      </c>
    </row>
    <row r="21" ht="24" customHeight="1" spans="1:8">
      <c r="A21" s="7">
        <v>2240106</v>
      </c>
      <c r="B21" s="7" t="s">
        <v>53</v>
      </c>
      <c r="C21" s="9">
        <f t="shared" si="0"/>
        <v>128.36</v>
      </c>
      <c r="D21" s="7">
        <v>0</v>
      </c>
      <c r="E21" s="10">
        <v>128.36</v>
      </c>
      <c r="F21" s="10">
        <v>0</v>
      </c>
      <c r="G21" s="10">
        <v>0</v>
      </c>
      <c r="H21" s="10">
        <v>0</v>
      </c>
    </row>
    <row r="22" ht="24" customHeight="1" spans="1:8">
      <c r="A22" s="7">
        <v>2240107</v>
      </c>
      <c r="B22" s="7" t="s">
        <v>54</v>
      </c>
      <c r="C22" s="9">
        <f t="shared" si="0"/>
        <v>6</v>
      </c>
      <c r="D22" s="7">
        <v>0</v>
      </c>
      <c r="E22" s="10">
        <v>6</v>
      </c>
      <c r="F22" s="10">
        <v>0</v>
      </c>
      <c r="G22" s="10">
        <v>0</v>
      </c>
      <c r="H22" s="10">
        <v>0</v>
      </c>
    </row>
    <row r="23" ht="24" customHeight="1" spans="1:8">
      <c r="A23" s="7">
        <v>2240199</v>
      </c>
      <c r="B23" s="7" t="s">
        <v>55</v>
      </c>
      <c r="C23" s="9">
        <f t="shared" si="0"/>
        <v>587.71</v>
      </c>
      <c r="D23" s="7">
        <v>0</v>
      </c>
      <c r="E23" s="10">
        <v>587.71</v>
      </c>
      <c r="F23" s="10">
        <v>0</v>
      </c>
      <c r="G23" s="10">
        <v>0</v>
      </c>
      <c r="H23" s="10">
        <v>0</v>
      </c>
    </row>
    <row r="24" ht="24" customHeight="1" spans="1:8">
      <c r="A24" s="7">
        <v>22405</v>
      </c>
      <c r="B24" s="7" t="s">
        <v>56</v>
      </c>
      <c r="C24" s="9">
        <f>C25</f>
        <v>3.53</v>
      </c>
      <c r="D24" s="7">
        <v>0</v>
      </c>
      <c r="E24" s="10">
        <f>E25</f>
        <v>3.53</v>
      </c>
      <c r="F24" s="10">
        <v>0</v>
      </c>
      <c r="G24" s="10">
        <v>0</v>
      </c>
      <c r="H24" s="10">
        <v>0</v>
      </c>
    </row>
    <row r="25" ht="24" customHeight="1" spans="1:8">
      <c r="A25" s="7">
        <v>2240501</v>
      </c>
      <c r="B25" s="7" t="s">
        <v>52</v>
      </c>
      <c r="C25" s="9">
        <f>D25+E25+F25+G25+H25</f>
        <v>3.53</v>
      </c>
      <c r="D25" s="7">
        <v>0</v>
      </c>
      <c r="E25" s="10">
        <v>3.53</v>
      </c>
      <c r="F25" s="10">
        <v>0</v>
      </c>
      <c r="G25" s="10">
        <v>0</v>
      </c>
      <c r="H25" s="10">
        <v>0</v>
      </c>
    </row>
    <row r="26" ht="24" customHeight="1" spans="1:8">
      <c r="A26" s="7">
        <v>221</v>
      </c>
      <c r="B26" s="7" t="s">
        <v>47</v>
      </c>
      <c r="C26" s="9">
        <f>D26+E26+F26+G26+H26</f>
        <v>72.67</v>
      </c>
      <c r="D26" s="7">
        <f>D27</f>
        <v>72.67</v>
      </c>
      <c r="E26" s="7">
        <f t="shared" ref="E26:H27" si="1">E27</f>
        <v>0</v>
      </c>
      <c r="F26" s="7">
        <f t="shared" si="1"/>
        <v>0</v>
      </c>
      <c r="G26" s="7">
        <f t="shared" si="1"/>
        <v>0</v>
      </c>
      <c r="H26" s="7">
        <f t="shared" si="1"/>
        <v>0</v>
      </c>
    </row>
    <row r="27" ht="24" customHeight="1" spans="1:8">
      <c r="A27" s="7">
        <v>22102</v>
      </c>
      <c r="B27" s="7" t="s">
        <v>48</v>
      </c>
      <c r="C27" s="9">
        <f>D27+E27+F27+G27+H27</f>
        <v>72.67</v>
      </c>
      <c r="D27" s="7">
        <f>D28</f>
        <v>72.67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</row>
    <row r="28" ht="24" customHeight="1" spans="1:8">
      <c r="A28" s="7">
        <v>2210201</v>
      </c>
      <c r="B28" s="7" t="s">
        <v>74</v>
      </c>
      <c r="C28" s="9">
        <f>D28+E28+F28+G28+H28</f>
        <v>72.67</v>
      </c>
      <c r="D28" s="7">
        <v>72.67</v>
      </c>
      <c r="E28" s="10">
        <v>0</v>
      </c>
      <c r="F28" s="10">
        <v>0</v>
      </c>
      <c r="G28" s="10">
        <v>0</v>
      </c>
      <c r="H28" s="10">
        <v>0</v>
      </c>
    </row>
    <row r="29" ht="24" customHeight="1" spans="1:8">
      <c r="A29" s="9" t="s">
        <v>151</v>
      </c>
      <c r="B29" s="9"/>
      <c r="C29" s="9">
        <f>D29+E29+F29+G29+H29</f>
        <v>1880.46</v>
      </c>
      <c r="D29" s="10">
        <f>D26+D18+D13+D5</f>
        <v>1150.86</v>
      </c>
      <c r="E29" s="10">
        <f>E26+E18+E13+E5</f>
        <v>729.6</v>
      </c>
      <c r="F29" s="10">
        <f>F26+F18+F13+F5</f>
        <v>0</v>
      </c>
      <c r="G29" s="10">
        <f>G26+G18+G13+G5</f>
        <v>0</v>
      </c>
      <c r="H29" s="10">
        <f>H26+H18+H13+H5</f>
        <v>0</v>
      </c>
    </row>
  </sheetData>
  <mergeCells count="4">
    <mergeCell ref="B1:H1"/>
    <mergeCell ref="G2:H2"/>
    <mergeCell ref="A3:B3"/>
    <mergeCell ref="A29:B29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表一财政拨款收支决算表</vt:lpstr>
      <vt:lpstr>表二一般公共预算支出决算表</vt:lpstr>
      <vt:lpstr>表三一般公共预算基本支出决算表</vt:lpstr>
      <vt:lpstr>表四一般公共预算“三公”经费支出决算表</vt:lpstr>
      <vt:lpstr>表五政府性基金支出决算表</vt:lpstr>
      <vt:lpstr>表六部门收支决算总表</vt:lpstr>
      <vt:lpstr>表七部门收入决算总表</vt:lpstr>
      <vt:lpstr>表八部门支出决算总表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2019-11-21T03:59:00Z</cp:lastPrinted>
  <dcterms:modified xsi:type="dcterms:W3CDTF">2022-11-09T02:35:13Z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D129D5FC884D40E994D0CE9D7BEA46CB</vt:lpwstr>
  </property>
</Properties>
</file>